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SRR Div" sheetId="1" state="visible" r:id="rId3"/>
    <sheet name="Scor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<sst xmlns="http://schemas.openxmlformats.org/spreadsheetml/2006/main" count="83" uniqueCount="33">
  <si>
    <t xml:space="preserve">Club</t>
  </si>
  <si>
    <t xml:space="preserve">Av</t>
  </si>
  <si>
    <t xml:space="preserve">Competitor</t>
  </si>
  <si>
    <t xml:space="preserve">Last Day for Shooting</t>
  </si>
  <si>
    <t xml:space="preserve">Round</t>
  </si>
  <si>
    <t xml:space="preserve">Score</t>
  </si>
  <si>
    <t xml:space="preserve">Opp</t>
  </si>
  <si>
    <t xml:space="preserve">Aggregate</t>
  </si>
  <si>
    <t xml:space="preserve">Result </t>
  </si>
  <si>
    <t xml:space="preserve">Points</t>
  </si>
  <si>
    <t xml:space="preserve">Agg.Pts</t>
  </si>
  <si>
    <t xml:space="preserve">Result</t>
  </si>
  <si>
    <t xml:space="preserve">Pos</t>
  </si>
  <si>
    <t xml:space="preserve">Ave best 5 of  6</t>
  </si>
  <si>
    <t xml:space="preserve">Total Points</t>
  </si>
  <si>
    <t xml:space="preserve">Is a bogey:</t>
  </si>
  <si>
    <t xml:space="preserve">Used to calculate position:</t>
  </si>
  <si>
    <t xml:space="preserve">Use this spreadsheet only for a 3x3 split division.</t>
  </si>
  <si>
    <t xml:space="preserve">Enter shooter details and scores on this sheet ONLY. They will automatically replicate on the results sheet.</t>
  </si>
  <si>
    <t xml:space="preserve">Fill in club numbers, names, initials and averages (important). Enter “Bogey” in the name for each bogey in the division (you need do nothing else for them).</t>
  </si>
  <si>
    <t xml:space="preserve">Enter NCR rather than 100 for any missing scores. Enter DQ for any disqualified scores.</t>
  </si>
  <si>
    <t xml:space="preserve">Scores will not appear on the result sheet until Y is entered in the red cell under the round number. This will allow scores to be entered in advance and not show on the results sheet.</t>
  </si>
  <si>
    <t xml:space="preserve">Divisions:</t>
  </si>
  <si>
    <t xml:space="preserve">Y</t>
  </si>
  <si>
    <t xml:space="preserve">Z</t>
  </si>
  <si>
    <t xml:space="preserve">Round Scores</t>
  </si>
  <si>
    <t xml:space="preserve">LDFS →</t>
  </si>
  <si>
    <t xml:space="preserve">Due with SO →</t>
  </si>
  <si>
    <t xml:space="preserve">Shooter Name</t>
  </si>
  <si>
    <t xml:space="preserve">Init</t>
  </si>
  <si>
    <t xml:space="preserve">Ave</t>
  </si>
  <si>
    <t xml:space="preserve">Round complete or closed:→</t>
  </si>
  <si>
    <t xml:space="preserve">The indicator will set automatically when the due date passes. You can override it (by entering Y) if you have all the scores ahead of time.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</si>
</sst>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/m/yy;@"/>
    <numFmt numFmtId="166" formatCode="General"/>
    <numFmt numFmtId="167" formatCode="@"/>
    <numFmt numFmtId="168" formatCode="0.0"/>
    <numFmt numFmtId="169" formatCode="dd\-mmm"/>
    <numFmt numFmtId="170" formatCode="0"/>
    <numFmt numFmtId="171" formatCode="0.00000"/>
    <numFmt numFmtId="172" formatCode="&quot;TRUE&quot;;&quot;TRUE&quot;;&quot;FALSE&quot;"/>
  </numFmts>
  <fonts count="3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b val="true"/>
      <sz val="14"/>
      <name val="Arial"/>
      <family val="0"/>
      <charset val="1"/>
    </font>
    <font>
      <sz val="12"/>
      <name val="Arial"/>
      <family val="0"/>
      <charset val="1"/>
    </font>
    <font>
      <b val="true"/>
      <i val="true"/>
      <sz val="12"/>
      <name val="Arial"/>
      <family val="0"/>
      <charset val="1"/>
    </font>
    <font>
      <sz val="8"/>
      <name val="Arial"/>
      <family val="0"/>
      <charset val="1"/>
    </font>
    <font>
      <b val="true"/>
      <sz val="16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8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2"/>
      <color rgb="FF0000FF"/>
      <name val="Arial"/>
      <family val="2"/>
      <charset val="1"/>
    </font>
    <font>
      <sz val="6"/>
      <name val="Arial"/>
      <family val="0"/>
      <charset val="1"/>
    </font>
    <font>
      <b val="true"/>
      <sz val="7"/>
      <name val="Arial"/>
      <family val="0"/>
      <charset val="1"/>
    </font>
    <font>
      <b val="true"/>
      <sz val="8"/>
      <name val="Arial Narrow"/>
      <family val="0"/>
      <charset val="1"/>
    </font>
    <font>
      <b val="true"/>
      <i val="true"/>
      <sz val="8"/>
      <color rgb="FF0000FF"/>
      <name val="AGaramond Bold"/>
      <family val="0"/>
      <charset val="1"/>
    </font>
    <font>
      <sz val="8"/>
      <name val="Arial Narrow"/>
      <family val="0"/>
      <charset val="1"/>
    </font>
    <font>
      <b val="true"/>
      <sz val="8"/>
      <color rgb="FFFF0000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14"/>
      <color rgb="FF339966"/>
      <name val="Alleycat ICG"/>
      <family val="0"/>
      <charset val="1"/>
    </font>
    <font>
      <sz val="12"/>
      <name val="Abadi MT Condensed Extra Bold"/>
      <family val="0"/>
      <charset val="1"/>
    </font>
    <font>
      <b val="true"/>
      <sz val="14"/>
      <color rgb="FFFF0000"/>
      <name val="Arial"/>
      <family val="0"/>
      <charset val="1"/>
    </font>
    <font>
      <sz val="12"/>
      <color rgb="FFFF0000"/>
      <name val="Arial"/>
      <family val="0"/>
      <charset val="1"/>
    </font>
    <font>
      <sz val="8"/>
      <name val="Calibri Light"/>
      <family val="0"/>
      <charset val="1"/>
    </font>
    <font>
      <sz val="24"/>
      <name val="Arial"/>
      <family val="0"/>
      <charset val="1"/>
    </font>
    <font>
      <sz val="14"/>
      <name val="Arial"/>
      <family val="0"/>
      <charset val="1"/>
    </font>
    <font>
      <sz val="14"/>
      <name val="Arial"/>
      <family val="2"/>
      <charset val="1"/>
    </font>
    <font>
      <b val="true"/>
      <sz val="10"/>
      <color rgb="FF0000FF"/>
      <name val="Arial"/>
      <family val="0"/>
      <charset val="1"/>
    </font>
    <font>
      <sz val="1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10D0C"/>
        <bgColor rgb="FFFF0505"/>
      </patternFill>
    </fill>
    <fill>
      <patternFill patternType="solid">
        <fgColor rgb="FFFFCC99"/>
        <bgColor rgb="FFD8D8D8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C0C0C0"/>
      </patternFill>
    </fill>
    <fill>
      <patternFill patternType="solid">
        <fgColor rgb="FFC0C0C0"/>
        <bgColor rgb="FFD8D8D8"/>
      </patternFill>
    </fill>
    <fill>
      <patternFill patternType="solid">
        <fgColor rgb="FFFFFE83"/>
        <bgColor rgb="FFFFFFCC"/>
      </patternFill>
    </fill>
    <fill>
      <patternFill patternType="solid">
        <fgColor rgb="FFED4C05"/>
        <bgColor rgb="FFF10D0C"/>
      </patternFill>
    </fill>
    <fill>
      <patternFill patternType="solid">
        <fgColor rgb="FF3FAF46"/>
        <bgColor rgb="FF339966"/>
      </patternFill>
    </fill>
    <fill>
      <patternFill patternType="solid">
        <fgColor rgb="FFBBE33D"/>
        <bgColor rgb="FFFFCC00"/>
      </patternFill>
    </fill>
    <fill>
      <patternFill patternType="solid">
        <fgColor rgb="FFD8D8D8"/>
        <bgColor rgb="FFC0C0C0"/>
      </patternFill>
    </fill>
    <fill>
      <patternFill patternType="solid">
        <fgColor rgb="FFFF0505"/>
        <bgColor rgb="FFFF0000"/>
      </patternFill>
    </fill>
  </fills>
  <borders count="3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double"/>
      <top style="medium"/>
      <bottom style="medium"/>
      <diagonal/>
    </border>
    <border diagonalUp="false" diagonalDown="false">
      <left style="double"/>
      <right style="medium"/>
      <top style="medium"/>
      <bottom style="medium"/>
      <diagonal/>
    </border>
    <border diagonalUp="false" diagonalDown="false">
      <left style="double"/>
      <right style="double"/>
      <top style="medium"/>
      <bottom/>
      <diagonal/>
    </border>
    <border diagonalUp="false" diagonalDown="false">
      <left style="double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double"/>
      <top style="medium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/>
      <right style="double"/>
      <top/>
      <bottom/>
      <diagonal/>
    </border>
    <border diagonalUp="false" diagonalDown="false">
      <left style="double"/>
      <right style="double"/>
      <top style="thin"/>
      <bottom/>
      <diagonal/>
    </border>
    <border diagonalUp="false" diagonalDown="false">
      <left style="thin"/>
      <right style="double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double"/>
      <top/>
      <bottom/>
      <diagonal/>
    </border>
    <border diagonalUp="false" diagonalDown="false">
      <left style="double"/>
      <right style="thin"/>
      <top style="thin"/>
      <bottom/>
      <diagonal/>
    </border>
    <border diagonalUp="false" diagonalDown="false">
      <left/>
      <right/>
      <top style="double"/>
      <bottom/>
      <diagonal/>
    </border>
    <border diagonalUp="false" diagonalDown="false">
      <left style="medium">
        <color rgb="FF127622"/>
      </left>
      <right style="medium">
        <color rgb="FF127622"/>
      </right>
      <top style="medium">
        <color rgb="FF127622"/>
      </top>
      <bottom/>
      <diagonal/>
    </border>
    <border diagonalUp="false" diagonalDown="false">
      <left style="medium">
        <color rgb="FF127622"/>
      </left>
      <right style="medium">
        <color rgb="FF127622"/>
      </right>
      <top/>
      <bottom/>
      <diagonal/>
    </border>
    <border diagonalUp="false" diagonalDown="false">
      <left style="medium">
        <color rgb="FF127622"/>
      </left>
      <right style="medium">
        <color rgb="FF127622"/>
      </right>
      <top/>
      <bottom style="medium">
        <color rgb="FF127622"/>
      </bottom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10" fillId="0" borderId="4" xfId="0" applyFont="tru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1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5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1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3" fillId="0" borderId="15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4" fillId="6" borderId="16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5" fillId="0" borderId="16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5" fillId="0" borderId="1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6" fillId="0" borderId="1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6" fillId="0" borderId="1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6" fillId="2" borderId="1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6" fillId="0" borderId="13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17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6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2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4" borderId="18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0" fillId="0" borderId="19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1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0" fillId="0" borderId="2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2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3" fillId="7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4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2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1" fontId="26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0" fontId="0" fillId="0" borderId="2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6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3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9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7" fillId="8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8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9" fillId="9" borderId="2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9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9" fillId="9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9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2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0" fillId="0" borderId="2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3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0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11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0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11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0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11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1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31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19" xfId="20"/>
    <cellStyle name="Normal 27 6 2 2 2" xfId="21"/>
  </cellStyles>
  <dxfs count="2">
    <dxf>
      <font>
        <name val="Arial"/>
        <charset val="1"/>
        <family val="0"/>
        <color rgb="FFFFFFFF"/>
      </font>
      <fill>
        <patternFill>
          <bgColor rgb="FF3FAF46"/>
        </patternFill>
      </fill>
    </dxf>
    <dxf>
      <font>
        <name val="Arial"/>
        <charset val="1"/>
        <family val="0"/>
      </font>
      <fill>
        <patternFill>
          <bgColor rgb="FF008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FF0505"/>
      <rgbColor rgb="FF008000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127622"/>
      <rgbColor rgb="FF0000FF"/>
      <rgbColor rgb="FF00CCFF"/>
      <rgbColor rgb="FFCCFFFF"/>
      <rgbColor rgb="FFCCFFCC"/>
      <rgbColor rgb="FFFFFE83"/>
      <rgbColor rgb="FF99CCFF"/>
      <rgbColor rgb="FFFF99CC"/>
      <rgbColor rgb="FFCC99FF"/>
      <rgbColor rgb="FFFFCC99"/>
      <rgbColor rgb="FF3366FF"/>
      <rgbColor rgb="FF3FAF46"/>
      <rgbColor rgb="FFBBE33D"/>
      <rgbColor rgb="FFFFCC00"/>
      <rgbColor rgb="FFFF9900"/>
      <rgbColor rgb="FFED4C05"/>
      <rgbColor rgb="FF666699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68253"/>
    <pageSetUpPr fitToPage="true"/>
  </sheetPr>
  <dimension ref="A1:AR104857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9.3359375" defaultRowHeight="12.75" zeroHeight="false" outlineLevelRow="0" outlineLevelCol="0"/>
  <cols>
    <col collapsed="false" customWidth="true" hidden="false" outlineLevel="0" max="1" min="1" style="1" width="1"/>
    <col collapsed="false" customWidth="true" hidden="false" outlineLevel="0" max="2" min="2" style="2" width="5.57"/>
    <col collapsed="false" customWidth="true" hidden="false" outlineLevel="0" max="3" min="3" style="2" width="3.57"/>
    <col collapsed="false" customWidth="true" hidden="false" outlineLevel="0" max="4" min="4" style="2" width="4.59"/>
    <col collapsed="false" customWidth="true" hidden="false" outlineLevel="0" max="5" min="5" style="2" width="3.3"/>
    <col collapsed="false" customWidth="true" hidden="false" outlineLevel="0" max="6" min="6" style="2" width="4.14"/>
    <col collapsed="false" customWidth="true" hidden="false" outlineLevel="0" max="8" min="7" style="2" width="2.99"/>
    <col collapsed="false" customWidth="true" hidden="false" outlineLevel="0" max="9" min="9" style="2" width="3.86"/>
    <col collapsed="false" customWidth="true" hidden="false" outlineLevel="0" max="10" min="10" style="2" width="0.71"/>
    <col collapsed="false" customWidth="true" hidden="false" outlineLevel="0" max="11" min="11" style="2" width="4.59"/>
    <col collapsed="false" customWidth="true" hidden="false" outlineLevel="0" max="12" min="12" style="2" width="3.3"/>
    <col collapsed="false" customWidth="true" hidden="false" outlineLevel="0" max="13" min="13" style="2" width="4.14"/>
    <col collapsed="false" customWidth="true" hidden="false" outlineLevel="0" max="15" min="14" style="2" width="2.99"/>
    <col collapsed="false" customWidth="true" hidden="false" outlineLevel="0" max="16" min="16" style="2" width="3.86"/>
    <col collapsed="false" customWidth="true" hidden="false" outlineLevel="0" max="17" min="17" style="2" width="0.71"/>
    <col collapsed="false" customWidth="true" hidden="false" outlineLevel="0" max="18" min="18" style="2" width="4.59"/>
    <col collapsed="false" customWidth="true" hidden="false" outlineLevel="0" max="19" min="19" style="2" width="3.3"/>
    <col collapsed="false" customWidth="true" hidden="false" outlineLevel="0" max="20" min="20" style="2" width="4.14"/>
    <col collapsed="false" customWidth="true" hidden="false" outlineLevel="0" max="22" min="21" style="2" width="2.99"/>
    <col collapsed="false" customWidth="true" hidden="false" outlineLevel="0" max="23" min="23" style="2" width="3.86"/>
    <col collapsed="false" customWidth="true" hidden="false" outlineLevel="0" max="24" min="24" style="2" width="0.71"/>
    <col collapsed="false" customWidth="true" hidden="false" outlineLevel="0" max="25" min="25" style="2" width="4.59"/>
    <col collapsed="false" customWidth="true" hidden="false" outlineLevel="0" max="26" min="26" style="2" width="3.3"/>
    <col collapsed="false" customWidth="true" hidden="false" outlineLevel="0" max="27" min="27" style="2" width="4.14"/>
    <col collapsed="false" customWidth="true" hidden="false" outlineLevel="0" max="29" min="28" style="2" width="2.99"/>
    <col collapsed="false" customWidth="true" hidden="false" outlineLevel="0" max="30" min="30" style="2" width="3.86"/>
    <col collapsed="false" customWidth="true" hidden="false" outlineLevel="0" max="31" min="31" style="2" width="0.71"/>
    <col collapsed="false" customWidth="true" hidden="false" outlineLevel="0" max="32" min="32" style="2" width="4.59"/>
    <col collapsed="false" customWidth="true" hidden="false" outlineLevel="0" max="33" min="33" style="2" width="3.3"/>
    <col collapsed="false" customWidth="true" hidden="false" outlineLevel="0" max="34" min="34" style="2" width="4.14"/>
    <col collapsed="false" customWidth="true" hidden="false" outlineLevel="0" max="35" min="35" style="2" width="3.15"/>
    <col collapsed="false" customWidth="true" hidden="false" outlineLevel="0" max="36" min="36" style="2" width="2.99"/>
    <col collapsed="false" customWidth="true" hidden="false" outlineLevel="0" max="37" min="37" style="2" width="3.86"/>
    <col collapsed="false" customWidth="true" hidden="false" outlineLevel="0" max="38" min="38" style="2" width="0.86"/>
    <col collapsed="false" customWidth="true" hidden="false" outlineLevel="0" max="39" min="39" style="2" width="4.59"/>
    <col collapsed="false" customWidth="true" hidden="false" outlineLevel="0" max="40" min="40" style="2" width="3.3"/>
    <col collapsed="false" customWidth="true" hidden="false" outlineLevel="0" max="41" min="41" style="2" width="4.14"/>
    <col collapsed="false" customWidth="true" hidden="false" outlineLevel="0" max="43" min="42" style="2" width="2.99"/>
    <col collapsed="false" customWidth="true" hidden="false" outlineLevel="0" max="44" min="44" style="2" width="3.86"/>
  </cols>
  <sheetData>
    <row r="1" s="4" customFormat="true" ht="4.5" hidden="false" customHeight="true" outlineLevel="0" collapsed="false">
      <c r="A1" s="3"/>
      <c r="D1" s="5"/>
      <c r="E1" s="6"/>
      <c r="F1" s="7"/>
      <c r="G1" s="8"/>
      <c r="H1" s="8"/>
      <c r="I1" s="8"/>
      <c r="J1" s="8"/>
      <c r="K1" s="5"/>
      <c r="P1" s="8"/>
      <c r="Q1" s="8"/>
      <c r="R1" s="5"/>
      <c r="W1" s="8"/>
      <c r="X1" s="8"/>
      <c r="Y1" s="5"/>
      <c r="AD1" s="8"/>
      <c r="AE1" s="8"/>
      <c r="AF1" s="5"/>
      <c r="AK1" s="8"/>
      <c r="AM1" s="5"/>
      <c r="AN1" s="6"/>
      <c r="AO1" s="6"/>
      <c r="AP1" s="7"/>
      <c r="AQ1" s="8"/>
      <c r="AR1" s="8"/>
    </row>
    <row r="2" s="4" customFormat="true" ht="19.25" hidden="false" customHeight="true" outlineLevel="0" collapsed="false">
      <c r="A2" s="9"/>
      <c r="B2" s="10" t="str">
        <f aca="false">Scores!$F$13</f>
        <v>CSSC TSA WINTER 2024/25 ISRR Div Y and Z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="4" customFormat="true" ht="19.25" hidden="false" customHeight="true" outlineLevel="0" collapsed="false">
      <c r="A3" s="9"/>
      <c r="B3" s="11" t="str">
        <f aca="false">CONCATENATE("Division ",Scores!$D$13)</f>
        <v>Division Y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2"/>
      <c r="Y3" s="13" t="str">
        <f aca="false">CONCATENATE("Division ",Scores!$E$13)</f>
        <v>Division Z</v>
      </c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="14" customFormat="true" ht="13.5" hidden="false" customHeight="true" outlineLevel="0" collapsed="false">
      <c r="B4" s="15" t="s">
        <v>0</v>
      </c>
      <c r="C4" s="15"/>
      <c r="D4" s="16" t="str">
        <f aca="true">IF(OFFSET(Scores!$B$18,D$5-1,0)="","",OFFSET(Scores!$B$18,D$5-1,0))</f>
        <v/>
      </c>
      <c r="E4" s="16"/>
      <c r="F4" s="17"/>
      <c r="G4" s="18" t="s">
        <v>1</v>
      </c>
      <c r="H4" s="19" t="str">
        <f aca="true">IF(OFFSET(Scores!$E$18,D$5-1,0)="","",OFFSET(Scores!$E$18,D$5-1,0))</f>
        <v/>
      </c>
      <c r="I4" s="19"/>
      <c r="J4" s="20"/>
      <c r="K4" s="16" t="str">
        <f aca="true">IF(OFFSET(Scores!$B$18,K$5-1,0)="","",OFFSET(Scores!$B$18,K$5-1,0))</f>
        <v/>
      </c>
      <c r="L4" s="16"/>
      <c r="M4" s="17"/>
      <c r="N4" s="18" t="s">
        <v>1</v>
      </c>
      <c r="O4" s="19" t="str">
        <f aca="true">IF(OFFSET(Scores!$E$18,K$5-1,0)="","",OFFSET(Scores!$E$18,K$5-1,0))</f>
        <v/>
      </c>
      <c r="P4" s="19"/>
      <c r="Q4" s="21"/>
      <c r="R4" s="16" t="str">
        <f aca="true">IF(OFFSET(Scores!$B$18,R$5-1,0)="","",OFFSET(Scores!$B$18,R$5-1,0))</f>
        <v/>
      </c>
      <c r="S4" s="16"/>
      <c r="T4" s="17"/>
      <c r="U4" s="18" t="s">
        <v>1</v>
      </c>
      <c r="V4" s="19" t="str">
        <f aca="true">IF(OFFSET(Scores!$E$18,R$5-1,0)="","",OFFSET(Scores!$E$18,R$5-1,0))</f>
        <v/>
      </c>
      <c r="W4" s="19"/>
      <c r="X4" s="22"/>
      <c r="Y4" s="16" t="str">
        <f aca="true">IF(OFFSET(Scores!$B$18,Y$5-1,0)="","",OFFSET(Scores!$B$18,Y$5-1,0))</f>
        <v/>
      </c>
      <c r="Z4" s="16"/>
      <c r="AA4" s="17"/>
      <c r="AB4" s="18" t="s">
        <v>1</v>
      </c>
      <c r="AC4" s="19" t="str">
        <f aca="true">IF(OFFSET(Scores!$E$18,Y$5-1,0)="","",OFFSET(Scores!$E$18,Y$5-1,0))</f>
        <v/>
      </c>
      <c r="AD4" s="19"/>
      <c r="AE4" s="20"/>
      <c r="AF4" s="16" t="str">
        <f aca="true">IF(OFFSET(Scores!$B$18,AF$5-1,0)="","",OFFSET(Scores!$B$18,AF$5-1,0))</f>
        <v/>
      </c>
      <c r="AG4" s="16"/>
      <c r="AH4" s="17"/>
      <c r="AI4" s="18" t="s">
        <v>1</v>
      </c>
      <c r="AJ4" s="19" t="str">
        <f aca="true">IF(OFFSET(Scores!$E$18,AF$5-1,0)="","",OFFSET(Scores!$E$18,AF$5-1,0))</f>
        <v/>
      </c>
      <c r="AK4" s="19"/>
      <c r="AL4" s="20"/>
      <c r="AM4" s="16" t="str">
        <f aca="true">IF(OFFSET(Scores!$B$18,AM$5-1,0)="","",OFFSET(Scores!$B$18,AM$5-1,0))</f>
        <v/>
      </c>
      <c r="AN4" s="16"/>
      <c r="AO4" s="17"/>
      <c r="AP4" s="18" t="s">
        <v>1</v>
      </c>
      <c r="AQ4" s="19" t="str">
        <f aca="true">IF(OFFSET(Scores!$E$18,AM$5-1,0)="","",OFFSET(Scores!$E$18,AM$5-1,0))</f>
        <v/>
      </c>
      <c r="AR4" s="19"/>
    </row>
    <row r="5" s="31" customFormat="true" ht="21" hidden="false" customHeight="true" outlineLevel="0" collapsed="false">
      <c r="A5" s="23"/>
      <c r="B5" s="24" t="s">
        <v>2</v>
      </c>
      <c r="C5" s="24"/>
      <c r="D5" s="25" t="n">
        <v>1</v>
      </c>
      <c r="E5" s="26" t="str">
        <f aca="true">IF(OFFSET(Scores!$C$18,D$5-1,0)="","",OFFSET(Scores!$C$18,D$5-1,0))</f>
        <v/>
      </c>
      <c r="F5" s="26"/>
      <c r="G5" s="26"/>
      <c r="H5" s="26"/>
      <c r="I5" s="27" t="str">
        <f aca="true">IF(OFFSET(Scores!$D$18,D$5-1,0)="","",OFFSET(Scores!$D$18,D$5-1,0))</f>
        <v/>
      </c>
      <c r="J5" s="28"/>
      <c r="K5" s="25" t="n">
        <v>2</v>
      </c>
      <c r="L5" s="26" t="str">
        <f aca="true">IF(OFFSET(Scores!$C$18,K$5-1,0)="","",OFFSET(Scores!$C$18,K$5-1,0))</f>
        <v/>
      </c>
      <c r="M5" s="26"/>
      <c r="N5" s="26"/>
      <c r="O5" s="26"/>
      <c r="P5" s="27" t="str">
        <f aca="true">IF(OFFSET(Scores!$D$18,K$5-1,0)="","",OFFSET(Scores!$D$18,K$5-1,0))</f>
        <v/>
      </c>
      <c r="Q5" s="28"/>
      <c r="R5" s="25" t="n">
        <v>3</v>
      </c>
      <c r="S5" s="26" t="str">
        <f aca="true">IF(OFFSET(Scores!$C$18,R$5-1,0)="","",OFFSET(Scores!$C$18,R$5-1,0))</f>
        <v/>
      </c>
      <c r="T5" s="26"/>
      <c r="U5" s="26"/>
      <c r="V5" s="26"/>
      <c r="W5" s="27" t="str">
        <f aca="true">IF(OFFSET(Scores!$D$18,R$5-1,0)="","",OFFSET(Scores!$D$18,R$5-1,0))</f>
        <v/>
      </c>
      <c r="X5" s="29"/>
      <c r="Y5" s="25" t="n">
        <v>4</v>
      </c>
      <c r="Z5" s="26" t="str">
        <f aca="true">IF(OFFSET(Scores!$C$18,Y$5-1,0)="","",OFFSET(Scores!$C$18,Y$5-1,0))</f>
        <v/>
      </c>
      <c r="AA5" s="26"/>
      <c r="AB5" s="26"/>
      <c r="AC5" s="26"/>
      <c r="AD5" s="27" t="str">
        <f aca="true">IF(OFFSET(Scores!$D$18,Y$5-1,0)="","",OFFSET(Scores!$D$18,Y$5-1,0))</f>
        <v/>
      </c>
      <c r="AE5" s="28"/>
      <c r="AF5" s="25" t="n">
        <v>5</v>
      </c>
      <c r="AG5" s="26" t="str">
        <f aca="true">IF(OFFSET(Scores!$C$18,AF$5-1,0)="","",OFFSET(Scores!$C$18,AF$5-1,0))</f>
        <v/>
      </c>
      <c r="AH5" s="26"/>
      <c r="AI5" s="26"/>
      <c r="AJ5" s="26"/>
      <c r="AK5" s="27" t="str">
        <f aca="true">IF(OFFSET(Scores!$D$18,AF$5-1,0)="","",OFFSET(Scores!$D$18,AF$5-1,0))</f>
        <v/>
      </c>
      <c r="AL5" s="30"/>
      <c r="AM5" s="25" t="n">
        <v>6</v>
      </c>
      <c r="AN5" s="26" t="str">
        <f aca="true">IF(OFFSET(Scores!$C$18,AM$5-1,0)="","",OFFSET(Scores!$C$18,AM$5-1,0))</f>
        <v/>
      </c>
      <c r="AO5" s="26"/>
      <c r="AP5" s="26"/>
      <c r="AQ5" s="26"/>
      <c r="AR5" s="27" t="str">
        <f aca="true">IF(OFFSET(Scores!$D$18,AM$5-1,0)="","",OFFSET(Scores!$D$18,AM$5-1,0))</f>
        <v/>
      </c>
    </row>
    <row r="6" s="43" customFormat="true" ht="43.5" hidden="false" customHeight="true" outlineLevel="0" collapsed="false">
      <c r="A6" s="32"/>
      <c r="B6" s="33" t="s">
        <v>3</v>
      </c>
      <c r="C6" s="34" t="s">
        <v>4</v>
      </c>
      <c r="D6" s="35" t="s">
        <v>5</v>
      </c>
      <c r="E6" s="36" t="s">
        <v>6</v>
      </c>
      <c r="F6" s="37" t="s">
        <v>7</v>
      </c>
      <c r="G6" s="37" t="s">
        <v>8</v>
      </c>
      <c r="H6" s="38" t="s">
        <v>9</v>
      </c>
      <c r="I6" s="39" t="s">
        <v>10</v>
      </c>
      <c r="J6" s="40"/>
      <c r="K6" s="35" t="s">
        <v>5</v>
      </c>
      <c r="L6" s="36" t="s">
        <v>6</v>
      </c>
      <c r="M6" s="37" t="s">
        <v>7</v>
      </c>
      <c r="N6" s="37" t="s">
        <v>11</v>
      </c>
      <c r="O6" s="38" t="s">
        <v>9</v>
      </c>
      <c r="P6" s="39" t="s">
        <v>10</v>
      </c>
      <c r="Q6" s="40"/>
      <c r="R6" s="35" t="s">
        <v>5</v>
      </c>
      <c r="S6" s="36" t="s">
        <v>6</v>
      </c>
      <c r="T6" s="37" t="s">
        <v>7</v>
      </c>
      <c r="U6" s="37" t="s">
        <v>11</v>
      </c>
      <c r="V6" s="38" t="s">
        <v>9</v>
      </c>
      <c r="W6" s="39" t="s">
        <v>10</v>
      </c>
      <c r="X6" s="41"/>
      <c r="Y6" s="35" t="s">
        <v>5</v>
      </c>
      <c r="Z6" s="36" t="s">
        <v>6</v>
      </c>
      <c r="AA6" s="37" t="s">
        <v>7</v>
      </c>
      <c r="AB6" s="37" t="s">
        <v>11</v>
      </c>
      <c r="AC6" s="38" t="s">
        <v>9</v>
      </c>
      <c r="AD6" s="39" t="s">
        <v>10</v>
      </c>
      <c r="AE6" s="40"/>
      <c r="AF6" s="35" t="s">
        <v>5</v>
      </c>
      <c r="AG6" s="36" t="s">
        <v>6</v>
      </c>
      <c r="AH6" s="37" t="s">
        <v>7</v>
      </c>
      <c r="AI6" s="37" t="s">
        <v>11</v>
      </c>
      <c r="AJ6" s="38" t="s">
        <v>9</v>
      </c>
      <c r="AK6" s="39" t="s">
        <v>10</v>
      </c>
      <c r="AL6" s="42"/>
      <c r="AM6" s="35" t="s">
        <v>5</v>
      </c>
      <c r="AN6" s="36" t="s">
        <v>6</v>
      </c>
      <c r="AO6" s="37" t="s">
        <v>7</v>
      </c>
      <c r="AP6" s="37" t="s">
        <v>11</v>
      </c>
      <c r="AQ6" s="38" t="s">
        <v>9</v>
      </c>
      <c r="AR6" s="39" t="s">
        <v>10</v>
      </c>
    </row>
    <row r="7" customFormat="false" ht="12.75" hidden="false" customHeight="true" outlineLevel="0" collapsed="false">
      <c r="A7" s="9"/>
      <c r="B7" s="44" t="n">
        <f aca="false">Scores!$F$15</f>
        <v>45586</v>
      </c>
      <c r="C7" s="45" t="n">
        <v>1</v>
      </c>
      <c r="D7" s="46" t="str">
        <f aca="true">IF(Scores!$H$1&gt;=$C7,IF(E$20,IF(OFFSET($E$20,0,(E7-1)*7),0,IF(ISNUMBER(OFFSET($H$4,0,(E7-1)*7)),ROUND(OFFSET($H$4,0,(E7-1)*7),0),0)),OFFSET(Scores!$F$18,D$5-1,$C7-1)),"")</f>
        <v/>
      </c>
      <c r="E7" s="47" t="n">
        <v>2</v>
      </c>
      <c r="F7" s="48" t="str">
        <f aca="false">IF(D7="","",IF(ISNUMBER(D7),D7,100)+IF($C7=1,0,F6))</f>
        <v/>
      </c>
      <c r="G7" s="49" t="str">
        <f aca="true">IF(OR(D7="",OFFSET($D7,0,(E7-1)*7)=""),"",IF(ISNUMBER(D7),IF(ISNUMBER(OFFSET($D7,0,(E7-1)*7)),IF(D7=OFFSET($D7,0,(E7-1)*7),"D",IF(D7&gt;OFFSET($D7,0,(E7-1)*7),"L","W")),"W"),"L"))</f>
        <v/>
      </c>
      <c r="H7" s="49" t="str">
        <f aca="false">IF(G7="","",IF(G7="D",1,IF(G7="W",2,0)))</f>
        <v/>
      </c>
      <c r="I7" s="50" t="str">
        <f aca="false">IF(H7="","",SUM(H$7:H7))</f>
        <v/>
      </c>
      <c r="J7" s="51"/>
      <c r="K7" s="46" t="str">
        <f aca="true">IF(Scores!$H$1&gt;=$C7,IF(L$20,IF(OFFSET($E$20,0,(L7-1)*7),0,IF(ISNUMBER(OFFSET($H$4,0,(L7-1)*7)),ROUND(OFFSET($H$4,0,(L7-1)*7),0),0)),OFFSET(Scores!$F$18,K$5-1,$C7-1)),"")</f>
        <v/>
      </c>
      <c r="L7" s="47" t="n">
        <v>1</v>
      </c>
      <c r="M7" s="48" t="str">
        <f aca="false">IF(K7="","",IF(ISNUMBER(K7),K7,100)+IF($C7=1,0,M6))</f>
        <v/>
      </c>
      <c r="N7" s="49" t="str">
        <f aca="true">IF(OR(K7="",OFFSET($D7,0,(L7-1)*7)=""),"",IF(ISNUMBER(K7),IF(ISNUMBER(OFFSET($D7,0,(L7-1)*7)),IF(K7=OFFSET($D7,0,(L7-1)*7),"D",IF(K7&gt;OFFSET($D7,0,(L7-1)*7),"L","W")),"W"),"L"))</f>
        <v/>
      </c>
      <c r="O7" s="49" t="str">
        <f aca="false">IF(N7="","",IF(N7="D",1,IF(N7="W",2,0)))</f>
        <v/>
      </c>
      <c r="P7" s="50" t="str">
        <f aca="false">IF(O7="","",SUM(O$7:O7))</f>
        <v/>
      </c>
      <c r="Q7" s="51"/>
      <c r="R7" s="46" t="str">
        <f aca="true">IF(Scores!$H$1&gt;=$C7,IF(S$20,IF(OFFSET($E$20,0,(S7-1)*7),0,IF(ISNUMBER(OFFSET($H$4,0,(S7-1)*7)),ROUND(OFFSET($H$4,0,(S7-1)*7),0),0)),OFFSET(Scores!$F$18,R$5-1,$C7-1)),"")</f>
        <v/>
      </c>
      <c r="S7" s="47" t="n">
        <v>5</v>
      </c>
      <c r="T7" s="48" t="str">
        <f aca="false">IF(R7="","",IF(ISNUMBER(R7),R7,100)+IF($C7=1,0,T6))</f>
        <v/>
      </c>
      <c r="U7" s="49" t="str">
        <f aca="true">IF(OR(R7="",OFFSET($D7,0,(S7-1)*7)=""),"",IF(ISNUMBER(R7),IF(ISNUMBER(OFFSET($D7,0,(S7-1)*7)),IF(R7=OFFSET($D7,0,(S7-1)*7),"D",IF(R7&gt;OFFSET($D7,0,(S7-1)*7),"L","W")),"W"),"L"))</f>
        <v/>
      </c>
      <c r="V7" s="49" t="str">
        <f aca="false">IF(U7="","",IF(U7="D",1,IF(U7="W",2,0)))</f>
        <v/>
      </c>
      <c r="W7" s="50" t="str">
        <f aca="false">IF(V7="","",SUM(V$7:V7))</f>
        <v/>
      </c>
      <c r="X7" s="52"/>
      <c r="Y7" s="46" t="str">
        <f aca="true">IF(Scores!$H$1&gt;=$C7,IF(Z$20,IF(OFFSET($E$20,0,(Z7-1)*7),0,IF(ISNUMBER(OFFSET($H$4,0,(Z7-1)*7)),ROUND(OFFSET($H$4,0,(Z7-1)*7),0),0)),OFFSET(Scores!$F$18,Y$5-1,$C7-1)),"")</f>
        <v/>
      </c>
      <c r="Z7" s="47" t="n">
        <v>6</v>
      </c>
      <c r="AA7" s="48" t="str">
        <f aca="false">IF(Y7="","",IF(ISNUMBER(Y7),Y7,100)+IF($C7=1,0,AA6))</f>
        <v/>
      </c>
      <c r="AB7" s="49" t="str">
        <f aca="true">IF(OR(Y7="",OFFSET($D7,0,(Z7-1)*7)=""),"",IF(ISNUMBER(Y7),IF(ISNUMBER(OFFSET($D7,0,(Z7-1)*7)),IF(Y7=OFFSET($D7,0,(Z7-1)*7),"D",IF(Y7&gt;OFFSET($D7,0,(Z7-1)*7),"L","W")),"W"),"L"))</f>
        <v/>
      </c>
      <c r="AC7" s="49" t="str">
        <f aca="false">IF(AB7="","",IF(AB7="D",1,IF(AB7="W",2,0)))</f>
        <v/>
      </c>
      <c r="AD7" s="50" t="str">
        <f aca="false">IF(AC7="","",SUM(AC$7:AC7))</f>
        <v/>
      </c>
      <c r="AE7" s="51"/>
      <c r="AF7" s="46" t="str">
        <f aca="true">IF(Scores!$H$1&gt;=$C7,IF(AG$20,IF(OFFSET($E$20,0,(AG7-1)*7),0,IF(ISNUMBER(OFFSET($H$4,0,(AG7-1)*7)),ROUND(OFFSET($H$4,0,(AG7-1)*7),0),0)),OFFSET(Scores!$F$18,AF$5-1,$C7-1)),"")</f>
        <v/>
      </c>
      <c r="AG7" s="47" t="n">
        <v>3</v>
      </c>
      <c r="AH7" s="48" t="str">
        <f aca="false">IF(AF7="","",IF(ISNUMBER(AF7),AF7,100)+IF($C7=1,0,AH6))</f>
        <v/>
      </c>
      <c r="AI7" s="49" t="str">
        <f aca="true">IF(OR(AF7="",OFFSET($D7,0,(AG7-1)*7)=""),"",IF(ISNUMBER(AF7),IF(ISNUMBER(OFFSET($D7,0,(AG7-1)*7)),IF(AF7=OFFSET($D7,0,(AG7-1)*7),"D",IF(AF7&gt;OFFSET($D7,0,(AG7-1)*7),"L","W")),"W"),"L"))</f>
        <v/>
      </c>
      <c r="AJ7" s="49" t="str">
        <f aca="false">IF(AI7="","",IF(AI7="D",1,IF(AI7="W",2,0)))</f>
        <v/>
      </c>
      <c r="AK7" s="50" t="str">
        <f aca="false">IF(AJ7="","",SUM(AJ$7:AJ7))</f>
        <v/>
      </c>
      <c r="AL7" s="53"/>
      <c r="AM7" s="46" t="str">
        <f aca="true">IF(Scores!$H$1&gt;=$C7,IF(AN$20,IF(OFFSET($E$20,0,(AN7-1)*7),0,IF(ISNUMBER(OFFSET($H$4,0,(AN7-1)*7)),ROUND(OFFSET($H$4,0,(AN7-1)*7),0),0)),OFFSET(Scores!$F$18,AM$5-1,$C7-1)),"")</f>
        <v/>
      </c>
      <c r="AN7" s="47" t="n">
        <v>4</v>
      </c>
      <c r="AO7" s="48" t="str">
        <f aca="false">IF(AM7="","",IF(ISNUMBER(AM7),AM7,100)+IF($C7=1,0,AO6))</f>
        <v/>
      </c>
      <c r="AP7" s="49" t="str">
        <f aca="true">IF(OR(AM7="",OFFSET($D7,0,(AN7-1)*7)=""),"",IF(ISNUMBER(AM7),IF(ISNUMBER(OFFSET($D7,0,(AN7-1)*7)),IF(AM7=OFFSET($D7,0,(AN7-1)*7),"D",IF(AM7&gt;OFFSET($D7,0,(AN7-1)*7),"L","W")),"W"),"L"))</f>
        <v/>
      </c>
      <c r="AQ7" s="49" t="str">
        <f aca="false">IF(AP7="","",IF(AP7="D",1,IF(AP7="W",2,0)))</f>
        <v/>
      </c>
      <c r="AR7" s="50" t="str">
        <f aca="false">IF(AQ7="","",SUM(AQ$7:AQ7))</f>
        <v/>
      </c>
    </row>
    <row r="8" customFormat="false" ht="12.75" hidden="false" customHeight="true" outlineLevel="0" collapsed="false">
      <c r="A8" s="9"/>
      <c r="B8" s="44" t="n">
        <f aca="false">Scores!$G$15</f>
        <v>45600</v>
      </c>
      <c r="C8" s="45" t="n">
        <v>2</v>
      </c>
      <c r="D8" s="46" t="str">
        <f aca="true">IF(Scores!$H$1&gt;=$C8,IF(E$20,IF(OFFSET($E$20,0,(E8-1)*7),0,IF(ISNUMBER(OFFSET($H$4,0,(E8-1)*7)),ROUND(OFFSET($H$4,0,(E8-1)*7),0),0)),OFFSET(Scores!$F$18,D$5-1,$C8-1)),"")</f>
        <v/>
      </c>
      <c r="E8" s="47" t="n">
        <v>3</v>
      </c>
      <c r="F8" s="48" t="str">
        <f aca="false">IF(D8="","",IF(ISNUMBER(D8),D8,100)+IF($C8=1,0,F7))</f>
        <v/>
      </c>
      <c r="G8" s="49" t="str">
        <f aca="true">IF(OR(D8="",OFFSET($D8,0,(E8-1)*7)=""),"",IF(ISNUMBER(D8),IF(ISNUMBER(OFFSET($D8,0,(E8-1)*7)),IF(D8=OFFSET($D8,0,(E8-1)*7),"D",IF(D8&gt;OFFSET($D8,0,(E8-1)*7),"L","W")),"W"),"L"))</f>
        <v/>
      </c>
      <c r="H8" s="49" t="str">
        <f aca="false">IF(G8="","",IF(G8="D",1,IF(G8="W",2,0)))</f>
        <v/>
      </c>
      <c r="I8" s="50" t="str">
        <f aca="false">IF(H8="","",SUM(H$7:H8))</f>
        <v/>
      </c>
      <c r="J8" s="51"/>
      <c r="K8" s="46" t="str">
        <f aca="true">IF(Scores!$H$1&gt;=$C8,IF(L$20,IF(OFFSET($E$20,0,(L8-1)*7),0,IF(ISNUMBER(OFFSET($H$4,0,(L8-1)*7)),ROUND(OFFSET($H$4,0,(L8-1)*7),0),0)),OFFSET(Scores!$F$18,K$5-1,$C8-1)),"")</f>
        <v/>
      </c>
      <c r="L8" s="47" t="n">
        <v>4</v>
      </c>
      <c r="M8" s="48" t="str">
        <f aca="false">IF(K8="","",IF(ISNUMBER(K8),K8,100)+IF($C8=1,0,M7))</f>
        <v/>
      </c>
      <c r="N8" s="49" t="str">
        <f aca="true">IF(OR(K8="",OFFSET($D8,0,(L8-1)*7)=""),"",IF(ISNUMBER(K8),IF(ISNUMBER(OFFSET($D8,0,(L8-1)*7)),IF(K8=OFFSET($D8,0,(L8-1)*7),"D",IF(K8&gt;OFFSET($D8,0,(L8-1)*7),"L","W")),"W"),"L"))</f>
        <v/>
      </c>
      <c r="O8" s="49" t="str">
        <f aca="false">IF(N8="","",IF(N8="D",1,IF(N8="W",2,0)))</f>
        <v/>
      </c>
      <c r="P8" s="50" t="str">
        <f aca="false">IF(O8="","",SUM(O$7:O8))</f>
        <v/>
      </c>
      <c r="Q8" s="51"/>
      <c r="R8" s="46" t="str">
        <f aca="true">IF(Scores!$H$1&gt;=$C8,IF(S$20,IF(OFFSET($E$20,0,(S8-1)*7),0,IF(ISNUMBER(OFFSET($H$4,0,(S8-1)*7)),ROUND(OFFSET($H$4,0,(S8-1)*7),0),0)),OFFSET(Scores!$F$18,R$5-1,$C8-1)),"")</f>
        <v/>
      </c>
      <c r="S8" s="47" t="n">
        <v>1</v>
      </c>
      <c r="T8" s="48" t="str">
        <f aca="false">IF(R8="","",IF(ISNUMBER(R8),R8,100)+IF($C8=1,0,T7))</f>
        <v/>
      </c>
      <c r="U8" s="49" t="str">
        <f aca="true">IF(OR(R8="",OFFSET($D8,0,(S8-1)*7)=""),"",IF(ISNUMBER(R8),IF(ISNUMBER(OFFSET($D8,0,(S8-1)*7)),IF(R8=OFFSET($D8,0,(S8-1)*7),"D",IF(R8&gt;OFFSET($D8,0,(S8-1)*7),"L","W")),"W"),"L"))</f>
        <v/>
      </c>
      <c r="V8" s="49" t="str">
        <f aca="false">IF(U8="","",IF(U8="D",1,IF(U8="W",2,0)))</f>
        <v/>
      </c>
      <c r="W8" s="50" t="str">
        <f aca="false">IF(V8="","",SUM(V$7:V8))</f>
        <v/>
      </c>
      <c r="X8" s="52"/>
      <c r="Y8" s="46" t="str">
        <f aca="true">IF(Scores!$H$1&gt;=$C8,IF(Z$20,IF(OFFSET($E$20,0,(Z8-1)*7),0,IF(ISNUMBER(OFFSET($H$4,0,(Z8-1)*7)),ROUND(OFFSET($H$4,0,(Z8-1)*7),0),0)),OFFSET(Scores!$F$18,Y$5-1,$C8-1)),"")</f>
        <v/>
      </c>
      <c r="Z8" s="47" t="n">
        <v>2</v>
      </c>
      <c r="AA8" s="48" t="str">
        <f aca="false">IF(Y8="","",IF(ISNUMBER(Y8),Y8,100)+IF($C8=1,0,AA7))</f>
        <v/>
      </c>
      <c r="AB8" s="49" t="str">
        <f aca="true">IF(OR(Y8="",OFFSET($D8,0,(Z8-1)*7)=""),"",IF(ISNUMBER(Y8),IF(ISNUMBER(OFFSET($D8,0,(Z8-1)*7)),IF(Y8=OFFSET($D8,0,(Z8-1)*7),"D",IF(Y8&gt;OFFSET($D8,0,(Z8-1)*7),"L","W")),"W"),"L"))</f>
        <v/>
      </c>
      <c r="AC8" s="49" t="str">
        <f aca="false">IF(AB8="","",IF(AB8="D",1,IF(AB8="W",2,0)))</f>
        <v/>
      </c>
      <c r="AD8" s="50" t="str">
        <f aca="false">IF(AC8="","",SUM(AC$7:AC8))</f>
        <v/>
      </c>
      <c r="AE8" s="51"/>
      <c r="AF8" s="46" t="str">
        <f aca="true">IF(Scores!$H$1&gt;=$C8,IF(AG$20,IF(OFFSET($E$20,0,(AG8-1)*7),0,IF(ISNUMBER(OFFSET($H$4,0,(AG8-1)*7)),ROUND(OFFSET($H$4,0,(AG8-1)*7),0),0)),OFFSET(Scores!$F$18,AF$5-1,$C8-1)),"")</f>
        <v/>
      </c>
      <c r="AG8" s="47" t="n">
        <v>6</v>
      </c>
      <c r="AH8" s="48" t="str">
        <f aca="false">IF(AF8="","",IF(ISNUMBER(AF8),AF8,100)+IF($C8=1,0,AH7))</f>
        <v/>
      </c>
      <c r="AI8" s="49" t="str">
        <f aca="true">IF(OR(AF8="",OFFSET($D8,0,(AG8-1)*7)=""),"",IF(ISNUMBER(AF8),IF(ISNUMBER(OFFSET($D8,0,(AG8-1)*7)),IF(AF8=OFFSET($D8,0,(AG8-1)*7),"D",IF(AF8&gt;OFFSET($D8,0,(AG8-1)*7),"L","W")),"W"),"L"))</f>
        <v/>
      </c>
      <c r="AJ8" s="49" t="str">
        <f aca="false">IF(AI8="","",IF(AI8="D",1,IF(AI8="W",2,0)))</f>
        <v/>
      </c>
      <c r="AK8" s="50" t="str">
        <f aca="false">IF(AJ8="","",SUM(AJ$7:AJ8))</f>
        <v/>
      </c>
      <c r="AL8" s="53"/>
      <c r="AM8" s="46" t="str">
        <f aca="true">IF(Scores!$H$1&gt;=$C8,IF(AN$20,IF(OFFSET($E$20,0,(AN8-1)*7),0,IF(ISNUMBER(OFFSET($H$4,0,(AN8-1)*7)),ROUND(OFFSET($H$4,0,(AN8-1)*7),0),0)),OFFSET(Scores!$F$18,AM$5-1,$C8-1)),"")</f>
        <v/>
      </c>
      <c r="AN8" s="47" t="n">
        <v>5</v>
      </c>
      <c r="AO8" s="48" t="str">
        <f aca="false">IF(AM8="","",IF(ISNUMBER(AM8),AM8,100)+IF($C8=1,0,AO7))</f>
        <v/>
      </c>
      <c r="AP8" s="49" t="str">
        <f aca="true">IF(OR(AM8="",OFFSET($D8,0,(AN8-1)*7)=""),"",IF(ISNUMBER(AM8),IF(ISNUMBER(OFFSET($D8,0,(AN8-1)*7)),IF(AM8=OFFSET($D8,0,(AN8-1)*7),"D",IF(AM8&gt;OFFSET($D8,0,(AN8-1)*7),"L","W")),"W"),"L"))</f>
        <v/>
      </c>
      <c r="AQ8" s="49" t="str">
        <f aca="false">IF(AP8="","",IF(AP8="D",1,IF(AP8="W",2,0)))</f>
        <v/>
      </c>
      <c r="AR8" s="50" t="str">
        <f aca="false">IF(AQ8="","",SUM(AQ$7:AQ8))</f>
        <v/>
      </c>
    </row>
    <row r="9" customFormat="false" ht="12.75" hidden="false" customHeight="true" outlineLevel="0" collapsed="false">
      <c r="A9" s="9"/>
      <c r="B9" s="44" t="n">
        <f aca="false">Scores!$H$15</f>
        <v>45614</v>
      </c>
      <c r="C9" s="45" t="n">
        <v>3</v>
      </c>
      <c r="D9" s="46" t="str">
        <f aca="true">IF(Scores!$H$1&gt;=$C9,IF(E$20,IF(OFFSET($E$20,0,(E9-1)*7),0,IF(ISNUMBER(OFFSET($H$4,0,(E9-1)*7)),ROUND(OFFSET($H$4,0,(E9-1)*7),0),0)),OFFSET(Scores!$F$18,D$5-1,$C9-1)),"")</f>
        <v/>
      </c>
      <c r="E9" s="47" t="n">
        <v>4</v>
      </c>
      <c r="F9" s="48" t="str">
        <f aca="false">IF(D9="","",IF(ISNUMBER(D9),D9,100)+IF($C9=1,0,F8))</f>
        <v/>
      </c>
      <c r="G9" s="49" t="str">
        <f aca="true">IF(OR(D9="",OFFSET($D9,0,(E9-1)*7)=""),"",IF(ISNUMBER(D9),IF(ISNUMBER(OFFSET($D9,0,(E9-1)*7)),IF(D9=OFFSET($D9,0,(E9-1)*7),"D",IF(D9&gt;OFFSET($D9,0,(E9-1)*7),"L","W")),"W"),"L"))</f>
        <v/>
      </c>
      <c r="H9" s="49" t="str">
        <f aca="false">IF(G9="","",IF(G9="D",1,IF(G9="W",2,0)))</f>
        <v/>
      </c>
      <c r="I9" s="50" t="str">
        <f aca="false">IF(H9="","",SUM(H$7:H9))</f>
        <v/>
      </c>
      <c r="J9" s="51"/>
      <c r="K9" s="46" t="str">
        <f aca="true">IF(Scores!$H$1&gt;=$C9,IF(L$20,IF(OFFSET($E$20,0,(L9-1)*7),0,IF(ISNUMBER(OFFSET($H$4,0,(L9-1)*7)),ROUND(OFFSET($H$4,0,(L9-1)*7),0),0)),OFFSET(Scores!$F$18,K$5-1,$C9-1)),"")</f>
        <v/>
      </c>
      <c r="L9" s="47" t="n">
        <v>5</v>
      </c>
      <c r="M9" s="48" t="str">
        <f aca="false">IF(K9="","",IF(ISNUMBER(K9),K9,100)+IF($C9=1,0,M8))</f>
        <v/>
      </c>
      <c r="N9" s="49" t="str">
        <f aca="true">IF(OR(K9="",OFFSET($D9,0,(L9-1)*7)=""),"",IF(ISNUMBER(K9),IF(ISNUMBER(OFFSET($D9,0,(L9-1)*7)),IF(K9=OFFSET($D9,0,(L9-1)*7),"D",IF(K9&gt;OFFSET($D9,0,(L9-1)*7),"L","W")),"W"),"L"))</f>
        <v/>
      </c>
      <c r="O9" s="49" t="str">
        <f aca="false">IF(N9="","",IF(N9="D",1,IF(N9="W",2,0)))</f>
        <v/>
      </c>
      <c r="P9" s="50" t="str">
        <f aca="false">IF(O9="","",SUM(O$7:O9))</f>
        <v/>
      </c>
      <c r="Q9" s="51"/>
      <c r="R9" s="46" t="str">
        <f aca="true">IF(Scores!$H$1&gt;=$C9,IF(S$20,IF(OFFSET($E$20,0,(S9-1)*7),0,IF(ISNUMBER(OFFSET($H$4,0,(S9-1)*7)),ROUND(OFFSET($H$4,0,(S9-1)*7),0),0)),OFFSET(Scores!$F$18,R$5-1,$C9-1)),"")</f>
        <v/>
      </c>
      <c r="S9" s="47" t="n">
        <v>6</v>
      </c>
      <c r="T9" s="48" t="str">
        <f aca="false">IF(R9="","",IF(ISNUMBER(R9),R9,100)+IF($C9=1,0,T8))</f>
        <v/>
      </c>
      <c r="U9" s="49" t="str">
        <f aca="true">IF(OR(R9="",OFFSET($D9,0,(S9-1)*7)=""),"",IF(ISNUMBER(R9),IF(ISNUMBER(OFFSET($D9,0,(S9-1)*7)),IF(R9=OFFSET($D9,0,(S9-1)*7),"D",IF(R9&gt;OFFSET($D9,0,(S9-1)*7),"L","W")),"W"),"L"))</f>
        <v/>
      </c>
      <c r="V9" s="49" t="str">
        <f aca="false">IF(U9="","",IF(U9="D",1,IF(U9="W",2,0)))</f>
        <v/>
      </c>
      <c r="W9" s="50" t="str">
        <f aca="false">IF(V9="","",SUM(V$7:V9))</f>
        <v/>
      </c>
      <c r="X9" s="52"/>
      <c r="Y9" s="46" t="str">
        <f aca="true">IF(Scores!$H$1&gt;=$C9,IF(Z$20,IF(OFFSET($E$20,0,(Z9-1)*7),0,IF(ISNUMBER(OFFSET($H$4,0,(Z9-1)*7)),ROUND(OFFSET($H$4,0,(Z9-1)*7),0),0)),OFFSET(Scores!$F$18,Y$5-1,$C9-1)),"")</f>
        <v/>
      </c>
      <c r="Z9" s="47" t="n">
        <v>1</v>
      </c>
      <c r="AA9" s="48" t="str">
        <f aca="false">IF(Y9="","",IF(ISNUMBER(Y9),Y9,100)+IF($C9=1,0,AA8))</f>
        <v/>
      </c>
      <c r="AB9" s="49" t="str">
        <f aca="true">IF(OR(Y9="",OFFSET($D9,0,(Z9-1)*7)=""),"",IF(ISNUMBER(Y9),IF(ISNUMBER(OFFSET($D9,0,(Z9-1)*7)),IF(Y9=OFFSET($D9,0,(Z9-1)*7),"D",IF(Y9&gt;OFFSET($D9,0,(Z9-1)*7),"L","W")),"W"),"L"))</f>
        <v/>
      </c>
      <c r="AC9" s="49" t="str">
        <f aca="false">IF(AB9="","",IF(AB9="D",1,IF(AB9="W",2,0)))</f>
        <v/>
      </c>
      <c r="AD9" s="50" t="str">
        <f aca="false">IF(AC9="","",SUM(AC$7:AC9))</f>
        <v/>
      </c>
      <c r="AE9" s="51"/>
      <c r="AF9" s="46" t="str">
        <f aca="true">IF(Scores!$H$1&gt;=$C9,IF(AG$20,IF(OFFSET($E$20,0,(AG9-1)*7),0,IF(ISNUMBER(OFFSET($H$4,0,(AG9-1)*7)),ROUND(OFFSET($H$4,0,(AG9-1)*7),0),0)),OFFSET(Scores!$F$18,AF$5-1,$C9-1)),"")</f>
        <v/>
      </c>
      <c r="AG9" s="47" t="n">
        <v>2</v>
      </c>
      <c r="AH9" s="48" t="str">
        <f aca="false">IF(AF9="","",IF(ISNUMBER(AF9),AF9,100)+IF($C9=1,0,AH8))</f>
        <v/>
      </c>
      <c r="AI9" s="49" t="str">
        <f aca="true">IF(OR(AF9="",OFFSET($D9,0,(AG9-1)*7)=""),"",IF(ISNUMBER(AF9),IF(ISNUMBER(OFFSET($D9,0,(AG9-1)*7)),IF(AF9=OFFSET($D9,0,(AG9-1)*7),"D",IF(AF9&gt;OFFSET($D9,0,(AG9-1)*7),"L","W")),"W"),"L"))</f>
        <v/>
      </c>
      <c r="AJ9" s="49" t="str">
        <f aca="false">IF(AI9="","",IF(AI9="D",1,IF(AI9="W",2,0)))</f>
        <v/>
      </c>
      <c r="AK9" s="50" t="str">
        <f aca="false">IF(AJ9="","",SUM(AJ$7:AJ9))</f>
        <v/>
      </c>
      <c r="AL9" s="53"/>
      <c r="AM9" s="46" t="str">
        <f aca="true">IF(Scores!$H$1&gt;=$C9,IF(AN$20,IF(OFFSET($E$20,0,(AN9-1)*7),0,IF(ISNUMBER(OFFSET($H$4,0,(AN9-1)*7)),ROUND(OFFSET($H$4,0,(AN9-1)*7),0),0)),OFFSET(Scores!$F$18,AM$5-1,$C9-1)),"")</f>
        <v/>
      </c>
      <c r="AN9" s="47" t="n">
        <v>3</v>
      </c>
      <c r="AO9" s="48" t="str">
        <f aca="false">IF(AM9="","",IF(ISNUMBER(AM9),AM9,100)+IF($C9=1,0,AO8))</f>
        <v/>
      </c>
      <c r="AP9" s="49" t="str">
        <f aca="true">IF(OR(AM9="",OFFSET($D9,0,(AN9-1)*7)=""),"",IF(ISNUMBER(AM9),IF(ISNUMBER(OFFSET($D9,0,(AN9-1)*7)),IF(AM9=OFFSET($D9,0,(AN9-1)*7),"D",IF(AM9&gt;OFFSET($D9,0,(AN9-1)*7),"L","W")),"W"),"L"))</f>
        <v/>
      </c>
      <c r="AQ9" s="49" t="str">
        <f aca="false">IF(AP9="","",IF(AP9="D",1,IF(AP9="W",2,0)))</f>
        <v/>
      </c>
      <c r="AR9" s="50" t="str">
        <f aca="false">IF(AQ9="","",SUM(AQ$7:AQ9))</f>
        <v/>
      </c>
    </row>
    <row r="10" customFormat="false" ht="12.75" hidden="false" customHeight="true" outlineLevel="0" collapsed="false">
      <c r="A10" s="9"/>
      <c r="B10" s="44" t="n">
        <f aca="false">Scores!$I$15</f>
        <v>45628</v>
      </c>
      <c r="C10" s="45" t="n">
        <v>4</v>
      </c>
      <c r="D10" s="46" t="str">
        <f aca="true">IF(Scores!$H$1&gt;=$C10,IF(E$20,IF(OFFSET($E$20,0,(E10-1)*7),0,IF(ISNUMBER(OFFSET($H$4,0,(E10-1)*7)),ROUND(OFFSET($H$4,0,(E10-1)*7),0),0)),OFFSET(Scores!$F$18,D$5-1,$C10-1)),"")</f>
        <v/>
      </c>
      <c r="E10" s="47" t="n">
        <v>5</v>
      </c>
      <c r="F10" s="48" t="str">
        <f aca="false">IF(D10="","",IF(ISNUMBER(D10),D10,100)+IF($C10=1,0,F9))</f>
        <v/>
      </c>
      <c r="G10" s="49" t="str">
        <f aca="true">IF(OR(D10="",OFFSET($D10,0,(E10-1)*7)=""),"",IF(ISNUMBER(D10),IF(ISNUMBER(OFFSET($D10,0,(E10-1)*7)),IF(D10=OFFSET($D10,0,(E10-1)*7),"D",IF(D10&gt;OFFSET($D10,0,(E10-1)*7),"L","W")),"W"),"L"))</f>
        <v/>
      </c>
      <c r="H10" s="49" t="str">
        <f aca="false">IF(G10="","",IF(G10="D",1,IF(G10="W",2,0)))</f>
        <v/>
      </c>
      <c r="I10" s="50" t="str">
        <f aca="false">IF(H10="","",SUM(H$7:H10))</f>
        <v/>
      </c>
      <c r="J10" s="51"/>
      <c r="K10" s="46" t="str">
        <f aca="true">IF(Scores!$H$1&gt;=$C10,IF(L$20,IF(OFFSET($E$20,0,(L10-1)*7),0,IF(ISNUMBER(OFFSET($H$4,0,(L10-1)*7)),ROUND(OFFSET($H$4,0,(L10-1)*7),0),0)),OFFSET(Scores!$F$18,K$5-1,$C10-1)),"")</f>
        <v/>
      </c>
      <c r="L10" s="47" t="n">
        <v>6</v>
      </c>
      <c r="M10" s="48" t="str">
        <f aca="false">IF(K10="","",IF(ISNUMBER(K10),K10,100)+IF($C10=1,0,M9))</f>
        <v/>
      </c>
      <c r="N10" s="49" t="str">
        <f aca="true">IF(OR(K10="",OFFSET($D10,0,(L10-1)*7)=""),"",IF(ISNUMBER(K10),IF(ISNUMBER(OFFSET($D10,0,(L10-1)*7)),IF(K10=OFFSET($D10,0,(L10-1)*7),"D",IF(K10&gt;OFFSET($D10,0,(L10-1)*7),"L","W")),"W"),"L"))</f>
        <v/>
      </c>
      <c r="O10" s="49" t="str">
        <f aca="false">IF(N10="","",IF(N10="D",1,IF(N10="W",2,0)))</f>
        <v/>
      </c>
      <c r="P10" s="50" t="str">
        <f aca="false">IF(O10="","",SUM(O$7:O10))</f>
        <v/>
      </c>
      <c r="Q10" s="51"/>
      <c r="R10" s="46" t="str">
        <f aca="true">IF(Scores!$H$1&gt;=$C10,IF(S$20,IF(OFFSET($E$20,0,(S10-1)*7),0,IF(ISNUMBER(OFFSET($H$4,0,(S10-1)*7)),ROUND(OFFSET($H$4,0,(S10-1)*7),0),0)),OFFSET(Scores!$F$18,R$5-1,$C10-1)),"")</f>
        <v/>
      </c>
      <c r="S10" s="47" t="n">
        <v>4</v>
      </c>
      <c r="T10" s="48" t="str">
        <f aca="false">IF(R10="","",IF(ISNUMBER(R10),R10,100)+IF($C10=1,0,T9))</f>
        <v/>
      </c>
      <c r="U10" s="49" t="str">
        <f aca="true">IF(OR(R10="",OFFSET($D10,0,(S10-1)*7)=""),"",IF(ISNUMBER(R10),IF(ISNUMBER(OFFSET($D10,0,(S10-1)*7)),IF(R10=OFFSET($D10,0,(S10-1)*7),"D",IF(R10&gt;OFFSET($D10,0,(S10-1)*7),"L","W")),"W"),"L"))</f>
        <v/>
      </c>
      <c r="V10" s="49" t="str">
        <f aca="false">IF(U10="","",IF(U10="D",1,IF(U10="W",2,0)))</f>
        <v/>
      </c>
      <c r="W10" s="50" t="str">
        <f aca="false">IF(V10="","",SUM(V$7:V10))</f>
        <v/>
      </c>
      <c r="X10" s="52"/>
      <c r="Y10" s="46" t="str">
        <f aca="true">IF(Scores!$H$1&gt;=$C10,IF(Z$20,IF(OFFSET($E$20,0,(Z10-1)*7),0,IF(ISNUMBER(OFFSET($H$4,0,(Z10-1)*7)),ROUND(OFFSET($H$4,0,(Z10-1)*7),0),0)),OFFSET(Scores!$F$18,Y$5-1,$C10-1)),"")</f>
        <v/>
      </c>
      <c r="Z10" s="47" t="n">
        <v>3</v>
      </c>
      <c r="AA10" s="48" t="str">
        <f aca="false">IF(Y10="","",IF(ISNUMBER(Y10),Y10,100)+IF($C10=1,0,AA9))</f>
        <v/>
      </c>
      <c r="AB10" s="49" t="str">
        <f aca="true">IF(OR(Y10="",OFFSET($D10,0,(Z10-1)*7)=""),"",IF(ISNUMBER(Y10),IF(ISNUMBER(OFFSET($D10,0,(Z10-1)*7)),IF(Y10=OFFSET($D10,0,(Z10-1)*7),"D",IF(Y10&gt;OFFSET($D10,0,(Z10-1)*7),"L","W")),"W"),"L"))</f>
        <v/>
      </c>
      <c r="AC10" s="49" t="str">
        <f aca="false">IF(AB10="","",IF(AB10="D",1,IF(AB10="W",2,0)))</f>
        <v/>
      </c>
      <c r="AD10" s="50" t="str">
        <f aca="false">IF(AC10="","",SUM(AC$7:AC10))</f>
        <v/>
      </c>
      <c r="AE10" s="51"/>
      <c r="AF10" s="46" t="str">
        <f aca="true">IF(Scores!$H$1&gt;=$C10,IF(AG$20,IF(OFFSET($E$20,0,(AG10-1)*7),0,IF(ISNUMBER(OFFSET($H$4,0,(AG10-1)*7)),ROUND(OFFSET($H$4,0,(AG10-1)*7),0),0)),OFFSET(Scores!$F$18,AF$5-1,$C10-1)),"")</f>
        <v/>
      </c>
      <c r="AG10" s="47" t="n">
        <v>1</v>
      </c>
      <c r="AH10" s="48" t="str">
        <f aca="false">IF(AF10="","",IF(ISNUMBER(AF10),AF10,100)+IF($C10=1,0,AH9))</f>
        <v/>
      </c>
      <c r="AI10" s="49" t="str">
        <f aca="true">IF(OR(AF10="",OFFSET($D10,0,(AG10-1)*7)=""),"",IF(ISNUMBER(AF10),IF(ISNUMBER(OFFSET($D10,0,(AG10-1)*7)),IF(AF10=OFFSET($D10,0,(AG10-1)*7),"D",IF(AF10&gt;OFFSET($D10,0,(AG10-1)*7),"L","W")),"W"),"L"))</f>
        <v/>
      </c>
      <c r="AJ10" s="49" t="str">
        <f aca="false">IF(AI10="","",IF(AI10="D",1,IF(AI10="W",2,0)))</f>
        <v/>
      </c>
      <c r="AK10" s="50" t="str">
        <f aca="false">IF(AJ10="","",SUM(AJ$7:AJ10))</f>
        <v/>
      </c>
      <c r="AL10" s="53"/>
      <c r="AM10" s="46" t="str">
        <f aca="true">IF(Scores!$H$1&gt;=$C10,IF(AN$20,IF(OFFSET($E$20,0,(AN10-1)*7),0,IF(ISNUMBER(OFFSET($H$4,0,(AN10-1)*7)),ROUND(OFFSET($H$4,0,(AN10-1)*7),0),0)),OFFSET(Scores!$F$18,AM$5-1,$C10-1)),"")</f>
        <v/>
      </c>
      <c r="AN10" s="47" t="n">
        <v>2</v>
      </c>
      <c r="AO10" s="48" t="str">
        <f aca="false">IF(AM10="","",IF(ISNUMBER(AM10),AM10,100)+IF($C10=1,0,AO9))</f>
        <v/>
      </c>
      <c r="AP10" s="49" t="str">
        <f aca="true">IF(OR(AM10="",OFFSET($D10,0,(AN10-1)*7)=""),"",IF(ISNUMBER(AM10),IF(ISNUMBER(OFFSET($D10,0,(AN10-1)*7)),IF(AM10=OFFSET($D10,0,(AN10-1)*7),"D",IF(AM10&gt;OFFSET($D10,0,(AN10-1)*7),"L","W")),"W"),"L"))</f>
        <v/>
      </c>
      <c r="AQ10" s="49" t="str">
        <f aca="false">IF(AP10="","",IF(AP10="D",1,IF(AP10="W",2,0)))</f>
        <v/>
      </c>
      <c r="AR10" s="50" t="str">
        <f aca="false">IF(AQ10="","",SUM(AQ$7:AQ10))</f>
        <v/>
      </c>
    </row>
    <row r="11" customFormat="false" ht="12.75" hidden="false" customHeight="true" outlineLevel="0" collapsed="false">
      <c r="A11" s="9"/>
      <c r="B11" s="44" t="n">
        <f aca="false">Scores!$J$15</f>
        <v>45642</v>
      </c>
      <c r="C11" s="45" t="n">
        <v>5</v>
      </c>
      <c r="D11" s="46" t="str">
        <f aca="true">IF(Scores!$H$1&gt;=$C11,IF(E$20,IF(OFFSET($E$20,0,(E11-1)*7),0,IF(ISNUMBER(OFFSET($H$4,0,(E11-1)*7)),ROUND(OFFSET($H$4,0,(E11-1)*7),0),0)),OFFSET(Scores!$F$18,D$5-1,$C11-1)),"")</f>
        <v/>
      </c>
      <c r="E11" s="47" t="n">
        <v>6</v>
      </c>
      <c r="F11" s="48" t="str">
        <f aca="false">IF(D11="","",IF(ISNUMBER(D11),D11,100)+IF($C11=1,0,F10))</f>
        <v/>
      </c>
      <c r="G11" s="49" t="str">
        <f aca="true">IF(OR(D11="",OFFSET($D11,0,(E11-1)*7)=""),"",IF(ISNUMBER(D11),IF(ISNUMBER(OFFSET($D11,0,(E11-1)*7)),IF(D11=OFFSET($D11,0,(E11-1)*7),"D",IF(D11&gt;OFFSET($D11,0,(E11-1)*7),"L","W")),"W"),"L"))</f>
        <v/>
      </c>
      <c r="H11" s="49" t="str">
        <f aca="false">IF(G11="","",IF(G11="D",1,IF(G11="W",2,0)))</f>
        <v/>
      </c>
      <c r="I11" s="50" t="str">
        <f aca="false">IF(H11="","",SUM(H$7:H11))</f>
        <v/>
      </c>
      <c r="J11" s="51"/>
      <c r="K11" s="46" t="str">
        <f aca="true">IF(Scores!$H$1&gt;=$C11,IF(L$20,IF(OFFSET($E$20,0,(L11-1)*7),0,IF(ISNUMBER(OFFSET($H$4,0,(L11-1)*7)),ROUND(OFFSET($H$4,0,(L11-1)*7),0),0)),OFFSET(Scores!$F$18,K$5-1,$C11-1)),"")</f>
        <v/>
      </c>
      <c r="L11" s="47" t="n">
        <v>3</v>
      </c>
      <c r="M11" s="48" t="str">
        <f aca="false">IF(K11="","",IF(ISNUMBER(K11),K11,100)+IF($C11=1,0,M10))</f>
        <v/>
      </c>
      <c r="N11" s="49" t="str">
        <f aca="true">IF(OR(K11="",OFFSET($D11,0,(L11-1)*7)=""),"",IF(ISNUMBER(K11),IF(ISNUMBER(OFFSET($D11,0,(L11-1)*7)),IF(K11=OFFSET($D11,0,(L11-1)*7),"D",IF(K11&gt;OFFSET($D11,0,(L11-1)*7),"L","W")),"W"),"L"))</f>
        <v/>
      </c>
      <c r="O11" s="49" t="str">
        <f aca="false">IF(N11="","",IF(N11="D",1,IF(N11="W",2,0)))</f>
        <v/>
      </c>
      <c r="P11" s="50" t="str">
        <f aca="false">IF(O11="","",SUM(O$7:O11))</f>
        <v/>
      </c>
      <c r="Q11" s="51"/>
      <c r="R11" s="46" t="str">
        <f aca="true">IF(Scores!$H$1&gt;=$C11,IF(S$20,IF(OFFSET($E$20,0,(S11-1)*7),0,IF(ISNUMBER(OFFSET($H$4,0,(S11-1)*7)),ROUND(OFFSET($H$4,0,(S11-1)*7),0),0)),OFFSET(Scores!$F$18,R$5-1,$C11-1)),"")</f>
        <v/>
      </c>
      <c r="S11" s="47" t="n">
        <v>2</v>
      </c>
      <c r="T11" s="48" t="str">
        <f aca="false">IF(R11="","",IF(ISNUMBER(R11),R11,100)+IF($C11=1,0,T10))</f>
        <v/>
      </c>
      <c r="U11" s="49" t="str">
        <f aca="true">IF(OR(R11="",OFFSET($D11,0,(S11-1)*7)=""),"",IF(ISNUMBER(R11),IF(ISNUMBER(OFFSET($D11,0,(S11-1)*7)),IF(R11=OFFSET($D11,0,(S11-1)*7),"D",IF(R11&gt;OFFSET($D11,0,(S11-1)*7),"L","W")),"W"),"L"))</f>
        <v/>
      </c>
      <c r="V11" s="49" t="str">
        <f aca="false">IF(U11="","",IF(U11="D",1,IF(U11="W",2,0)))</f>
        <v/>
      </c>
      <c r="W11" s="50" t="str">
        <f aca="false">IF(V11="","",SUM(V$7:V11))</f>
        <v/>
      </c>
      <c r="X11" s="52"/>
      <c r="Y11" s="46" t="str">
        <f aca="true">IF(Scores!$H$1&gt;=$C11,IF(Z$20,IF(OFFSET($E$20,0,(Z11-1)*7),0,IF(ISNUMBER(OFFSET($H$4,0,(Z11-1)*7)),ROUND(OFFSET($H$4,0,(Z11-1)*7),0),0)),OFFSET(Scores!$F$18,Y$5-1,$C11-1)),"")</f>
        <v/>
      </c>
      <c r="Z11" s="47" t="n">
        <v>5</v>
      </c>
      <c r="AA11" s="48" t="str">
        <f aca="false">IF(Y11="","",IF(ISNUMBER(Y11),Y11,100)+IF($C11=1,0,AA10))</f>
        <v/>
      </c>
      <c r="AB11" s="49" t="str">
        <f aca="true">IF(OR(Y11="",OFFSET($D11,0,(Z11-1)*7)=""),"",IF(ISNUMBER(Y11),IF(ISNUMBER(OFFSET($D11,0,(Z11-1)*7)),IF(Y11=OFFSET($D11,0,(Z11-1)*7),"D",IF(Y11&gt;OFFSET($D11,0,(Z11-1)*7),"L","W")),"W"),"L"))</f>
        <v/>
      </c>
      <c r="AC11" s="49" t="str">
        <f aca="false">IF(AB11="","",IF(AB11="D",1,IF(AB11="W",2,0)))</f>
        <v/>
      </c>
      <c r="AD11" s="50" t="str">
        <f aca="false">IF(AC11="","",SUM(AC$7:AC11))</f>
        <v/>
      </c>
      <c r="AE11" s="51"/>
      <c r="AF11" s="46" t="str">
        <f aca="true">IF(Scores!$H$1&gt;=$C11,IF(AG$20,IF(OFFSET($E$20,0,(AG11-1)*7),0,IF(ISNUMBER(OFFSET($H$4,0,(AG11-1)*7)),ROUND(OFFSET($H$4,0,(AG11-1)*7),0),0)),OFFSET(Scores!$F$18,AF$5-1,$C11-1)),"")</f>
        <v/>
      </c>
      <c r="AG11" s="47" t="n">
        <v>4</v>
      </c>
      <c r="AH11" s="48" t="str">
        <f aca="false">IF(AF11="","",IF(ISNUMBER(AF11),AF11,100)+IF($C11=1,0,AH10))</f>
        <v/>
      </c>
      <c r="AI11" s="49" t="str">
        <f aca="true">IF(OR(AF11="",OFFSET($D11,0,(AG11-1)*7)=""),"",IF(ISNUMBER(AF11),IF(ISNUMBER(OFFSET($D11,0,(AG11-1)*7)),IF(AF11=OFFSET($D11,0,(AG11-1)*7),"D",IF(AF11&gt;OFFSET($D11,0,(AG11-1)*7),"L","W")),"W"),"L"))</f>
        <v/>
      </c>
      <c r="AJ11" s="49" t="str">
        <f aca="false">IF(AI11="","",IF(AI11="D",1,IF(AI11="W",2,0)))</f>
        <v/>
      </c>
      <c r="AK11" s="50" t="str">
        <f aca="false">IF(AJ11="","",SUM(AJ$7:AJ11))</f>
        <v/>
      </c>
      <c r="AL11" s="53"/>
      <c r="AM11" s="46" t="str">
        <f aca="true">IF(Scores!$H$1&gt;=$C11,IF(AN$20,IF(OFFSET($E$20,0,(AN11-1)*7),0,IF(ISNUMBER(OFFSET($H$4,0,(AN11-1)*7)),ROUND(OFFSET($H$4,0,(AN11-1)*7),0),0)),OFFSET(Scores!$F$18,AM$5-1,$C11-1)),"")</f>
        <v/>
      </c>
      <c r="AN11" s="47" t="n">
        <v>1</v>
      </c>
      <c r="AO11" s="48" t="str">
        <f aca="false">IF(AM11="","",IF(ISNUMBER(AM11),AM11,100)+IF($C11=1,0,AO10))</f>
        <v/>
      </c>
      <c r="AP11" s="49" t="str">
        <f aca="true">IF(OR(AM11="",OFFSET($D11,0,(AN11-1)*7)=""),"",IF(ISNUMBER(AM11),IF(ISNUMBER(OFFSET($D11,0,(AN11-1)*7)),IF(AM11=OFFSET($D11,0,(AN11-1)*7),"D",IF(AM11&gt;OFFSET($D11,0,(AN11-1)*7),"L","W")),"W"),"L"))</f>
        <v/>
      </c>
      <c r="AQ11" s="49" t="str">
        <f aca="false">IF(AP11="","",IF(AP11="D",1,IF(AP11="W",2,0)))</f>
        <v/>
      </c>
      <c r="AR11" s="50" t="str">
        <f aca="false">IF(AQ11="","",SUM(AQ$7:AQ11))</f>
        <v/>
      </c>
    </row>
    <row r="12" customFormat="false" ht="12.75" hidden="false" customHeight="true" outlineLevel="0" collapsed="false">
      <c r="A12" s="9"/>
      <c r="B12" s="44" t="n">
        <f aca="false">Scores!$K$15</f>
        <v>45663</v>
      </c>
      <c r="C12" s="45" t="n">
        <v>6</v>
      </c>
      <c r="D12" s="46" t="str">
        <f aca="true">IF(Scores!$H$1&gt;=$C12,IF(E$20,IF(OFFSET($E$20,0,(E12-1)*7),0,IF(ISNUMBER(OFFSET($H$4,0,(E12-1)*7)),ROUND(OFFSET($H$4,0,(E12-1)*7),0),0)),OFFSET(Scores!$F$18,D$5-1,$C12-1)),"")</f>
        <v/>
      </c>
      <c r="E12" s="47" t="n">
        <v>2</v>
      </c>
      <c r="F12" s="48" t="str">
        <f aca="false">IF(D12="","",IF(ISNUMBER(D12),D12,100)+IF($C12=1,0,F11))</f>
        <v/>
      </c>
      <c r="G12" s="49" t="str">
        <f aca="true">IF(OR(D12="",OFFSET($D12,0,(E12-1)*7)=""),"",IF(ISNUMBER(D12),IF(ISNUMBER(OFFSET($D12,0,(E12-1)*7)),IF(D12=OFFSET($D12,0,(E12-1)*7),"D",IF(D12&gt;OFFSET($D12,0,(E12-1)*7),"L","W")),"W"),"L"))</f>
        <v/>
      </c>
      <c r="H12" s="49" t="str">
        <f aca="false">IF(G12="","",IF(G12="D",1,IF(G12="W",2,0)))</f>
        <v/>
      </c>
      <c r="I12" s="50" t="str">
        <f aca="false">IF(H12="","",SUM(H$7:H12))</f>
        <v/>
      </c>
      <c r="J12" s="51"/>
      <c r="K12" s="46" t="str">
        <f aca="true">IF(Scores!$H$1&gt;=$C12,IF(L$20,IF(OFFSET($E$20,0,(L12-1)*7),0,IF(ISNUMBER(OFFSET($H$4,0,(L12-1)*7)),ROUND(OFFSET($H$4,0,(L12-1)*7),0),0)),OFFSET(Scores!$F$18,K$5-1,$C12-1)),"")</f>
        <v/>
      </c>
      <c r="L12" s="47" t="n">
        <v>1</v>
      </c>
      <c r="M12" s="48" t="str">
        <f aca="false">IF(K12="","",IF(ISNUMBER(K12),K12,100)+IF($C12=1,0,M11))</f>
        <v/>
      </c>
      <c r="N12" s="49" t="str">
        <f aca="true">IF(OR(K12="",OFFSET($D12,0,(L12-1)*7)=""),"",IF(ISNUMBER(K12),IF(ISNUMBER(OFFSET($D12,0,(L12-1)*7)),IF(K12=OFFSET($D12,0,(L12-1)*7),"D",IF(K12&gt;OFFSET($D12,0,(L12-1)*7),"L","W")),"W"),"L"))</f>
        <v/>
      </c>
      <c r="O12" s="49" t="str">
        <f aca="false">IF(N12="","",IF(N12="D",1,IF(N12="W",2,0)))</f>
        <v/>
      </c>
      <c r="P12" s="50" t="str">
        <f aca="false">IF(O12="","",SUM(O$7:O12))</f>
        <v/>
      </c>
      <c r="Q12" s="51"/>
      <c r="R12" s="46" t="str">
        <f aca="true">IF(Scores!$H$1&gt;=$C12,IF(S$20,IF(OFFSET($E$20,0,(S12-1)*7),0,IF(ISNUMBER(OFFSET($H$4,0,(S12-1)*7)),ROUND(OFFSET($H$4,0,(S12-1)*7),0),0)),OFFSET(Scores!$F$18,R$5-1,$C12-1)),"")</f>
        <v/>
      </c>
      <c r="S12" s="47" t="n">
        <v>5</v>
      </c>
      <c r="T12" s="48" t="str">
        <f aca="false">IF(R12="","",IF(ISNUMBER(R12),R12,100)+IF($C12=1,0,T11))</f>
        <v/>
      </c>
      <c r="U12" s="49" t="str">
        <f aca="true">IF(OR(R12="",OFFSET($D12,0,(S12-1)*7)=""),"",IF(ISNUMBER(R12),IF(ISNUMBER(OFFSET($D12,0,(S12-1)*7)),IF(R12=OFFSET($D12,0,(S12-1)*7),"D",IF(R12&gt;OFFSET($D12,0,(S12-1)*7),"L","W")),"W"),"L"))</f>
        <v/>
      </c>
      <c r="V12" s="49" t="str">
        <f aca="false">IF(U12="","",IF(U12="D",1,IF(U12="W",2,0)))</f>
        <v/>
      </c>
      <c r="W12" s="50" t="str">
        <f aca="false">IF(V12="","",SUM(V$7:V12))</f>
        <v/>
      </c>
      <c r="X12" s="52"/>
      <c r="Y12" s="46" t="str">
        <f aca="true">IF(Scores!$H$1&gt;=$C12,IF(Z$20,IF(OFFSET($E$20,0,(Z12-1)*7),0,IF(ISNUMBER(OFFSET($H$4,0,(Z12-1)*7)),ROUND(OFFSET($H$4,0,(Z12-1)*7),0),0)),OFFSET(Scores!$F$18,Y$5-1,$C12-1)),"")</f>
        <v/>
      </c>
      <c r="Z12" s="47" t="n">
        <v>6</v>
      </c>
      <c r="AA12" s="48" t="str">
        <f aca="false">IF(Y12="","",IF(ISNUMBER(Y12),Y12,100)+IF($C12=1,0,AA11))</f>
        <v/>
      </c>
      <c r="AB12" s="49" t="str">
        <f aca="true">IF(OR(Y12="",OFFSET($D12,0,(Z12-1)*7)=""),"",IF(ISNUMBER(Y12),IF(ISNUMBER(OFFSET($D12,0,(Z12-1)*7)),IF(Y12=OFFSET($D12,0,(Z12-1)*7),"D",IF(Y12&gt;OFFSET($D12,0,(Z12-1)*7),"L","W")),"W"),"L"))</f>
        <v/>
      </c>
      <c r="AC12" s="49" t="str">
        <f aca="false">IF(AB12="","",IF(AB12="D",1,IF(AB12="W",2,0)))</f>
        <v/>
      </c>
      <c r="AD12" s="50" t="str">
        <f aca="false">IF(AC12="","",SUM(AC$7:AC12))</f>
        <v/>
      </c>
      <c r="AE12" s="51"/>
      <c r="AF12" s="46" t="str">
        <f aca="true">IF(Scores!$H$1&gt;=$C12,IF(AG$20,IF(OFFSET($E$20,0,(AG12-1)*7),0,IF(ISNUMBER(OFFSET($H$4,0,(AG12-1)*7)),ROUND(OFFSET($H$4,0,(AG12-1)*7),0),0)),OFFSET(Scores!$F$18,AF$5-1,$C12-1)),"")</f>
        <v/>
      </c>
      <c r="AG12" s="47" t="n">
        <v>3</v>
      </c>
      <c r="AH12" s="48" t="str">
        <f aca="false">IF(AF12="","",IF(ISNUMBER(AF12),AF12,100)+IF($C12=1,0,AH11))</f>
        <v/>
      </c>
      <c r="AI12" s="49" t="str">
        <f aca="true">IF(OR(AF12="",OFFSET($D12,0,(AG12-1)*7)=""),"",IF(ISNUMBER(AF12),IF(ISNUMBER(OFFSET($D12,0,(AG12-1)*7)),IF(AF12=OFFSET($D12,0,(AG12-1)*7),"D",IF(AF12&gt;OFFSET($D12,0,(AG12-1)*7),"L","W")),"W"),"L"))</f>
        <v/>
      </c>
      <c r="AJ12" s="49" t="str">
        <f aca="false">IF(AI12="","",IF(AI12="D",1,IF(AI12="W",2,0)))</f>
        <v/>
      </c>
      <c r="AK12" s="50" t="str">
        <f aca="false">IF(AJ12="","",SUM(AJ$7:AJ12))</f>
        <v/>
      </c>
      <c r="AL12" s="53"/>
      <c r="AM12" s="46" t="str">
        <f aca="true">IF(Scores!$H$1&gt;=$C12,IF(AN$20,IF(OFFSET($E$20,0,(AN12-1)*7),0,IF(ISNUMBER(OFFSET($H$4,0,(AN12-1)*7)),ROUND(OFFSET($H$4,0,(AN12-1)*7),0),0)),OFFSET(Scores!$F$18,AM$5-1,$C12-1)),"")</f>
        <v/>
      </c>
      <c r="AN12" s="47" t="n">
        <v>4</v>
      </c>
      <c r="AO12" s="48" t="str">
        <f aca="false">IF(AM12="","",IF(ISNUMBER(AM12),AM12,100)+IF($C12=1,0,AO11))</f>
        <v/>
      </c>
      <c r="AP12" s="49" t="str">
        <f aca="true">IF(OR(AM12="",OFFSET($D12,0,(AN12-1)*7)=""),"",IF(ISNUMBER(AM12),IF(ISNUMBER(OFFSET($D12,0,(AN12-1)*7)),IF(AM12=OFFSET($D12,0,(AN12-1)*7),"D",IF(AM12&gt;OFFSET($D12,0,(AN12-1)*7),"L","W")),"W"),"L"))</f>
        <v/>
      </c>
      <c r="AQ12" s="49" t="str">
        <f aca="false">IF(AP12="","",IF(AP12="D",1,IF(AP12="W",2,0)))</f>
        <v/>
      </c>
      <c r="AR12" s="50" t="str">
        <f aca="false">IF(AQ12="","",SUM(AQ$7:AQ12))</f>
        <v/>
      </c>
    </row>
    <row r="13" customFormat="false" ht="12.75" hidden="false" customHeight="true" outlineLevel="0" collapsed="false">
      <c r="A13" s="9"/>
      <c r="B13" s="44" t="n">
        <f aca="false">Scores!$L$15</f>
        <v>45677</v>
      </c>
      <c r="C13" s="45" t="n">
        <v>7</v>
      </c>
      <c r="D13" s="46" t="str">
        <f aca="true">IF(Scores!$H$1&gt;=$C13,IF(E$20,IF(OFFSET($E$20,0,(E13-1)*7),0,IF(ISNUMBER(OFFSET($H$4,0,(E13-1)*7)),ROUND(OFFSET($H$4,0,(E13-1)*7),0),0)),OFFSET(Scores!$F$18,D$5-1,$C13-1)),"")</f>
        <v/>
      </c>
      <c r="E13" s="47" t="n">
        <v>3</v>
      </c>
      <c r="F13" s="48" t="str">
        <f aca="false">IF(D13="","",IF(ISNUMBER(D13),D13,100)+IF($C13=1,0,F12))</f>
        <v/>
      </c>
      <c r="G13" s="49" t="str">
        <f aca="true">IF(OR(D13="",OFFSET($D13,0,(E13-1)*7)=""),"",IF(ISNUMBER(D13),IF(ISNUMBER(OFFSET($D13,0,(E13-1)*7)),IF(D13=OFFSET($D13,0,(E13-1)*7),"D",IF(D13&gt;OFFSET($D13,0,(E13-1)*7),"L","W")),"W"),"L"))</f>
        <v/>
      </c>
      <c r="H13" s="49" t="str">
        <f aca="false">IF(G13="","",IF(G13="D",1,IF(G13="W",2,0)))</f>
        <v/>
      </c>
      <c r="I13" s="50" t="str">
        <f aca="false">IF(H13="","",SUM(H$7:H13))</f>
        <v/>
      </c>
      <c r="J13" s="51"/>
      <c r="K13" s="46" t="str">
        <f aca="true">IF(Scores!$H$1&gt;=$C13,IF(L$20,IF(OFFSET($E$20,0,(L13-1)*7),0,IF(ISNUMBER(OFFSET($H$4,0,(L13-1)*7)),ROUND(OFFSET($H$4,0,(L13-1)*7),0),0)),OFFSET(Scores!$F$18,K$5-1,$C13-1)),"")</f>
        <v/>
      </c>
      <c r="L13" s="47" t="n">
        <v>4</v>
      </c>
      <c r="M13" s="48" t="str">
        <f aca="false">IF(K13="","",IF(ISNUMBER(K13),K13,100)+IF($C13=1,0,M12))</f>
        <v/>
      </c>
      <c r="N13" s="49" t="str">
        <f aca="true">IF(OR(K13="",OFFSET($D13,0,(L13-1)*7)=""),"",IF(ISNUMBER(K13),IF(ISNUMBER(OFFSET($D13,0,(L13-1)*7)),IF(K13=OFFSET($D13,0,(L13-1)*7),"D",IF(K13&gt;OFFSET($D13,0,(L13-1)*7),"L","W")),"W"),"L"))</f>
        <v/>
      </c>
      <c r="O13" s="49" t="str">
        <f aca="false">IF(N13="","",IF(N13="D",1,IF(N13="W",2,0)))</f>
        <v/>
      </c>
      <c r="P13" s="50" t="str">
        <f aca="false">IF(O13="","",SUM(O$7:O13))</f>
        <v/>
      </c>
      <c r="Q13" s="51"/>
      <c r="R13" s="46" t="str">
        <f aca="true">IF(Scores!$H$1&gt;=$C13,IF(S$20,IF(OFFSET($E$20,0,(S13-1)*7),0,IF(ISNUMBER(OFFSET($H$4,0,(S13-1)*7)),ROUND(OFFSET($H$4,0,(S13-1)*7),0),0)),OFFSET(Scores!$F$18,R$5-1,$C13-1)),"")</f>
        <v/>
      </c>
      <c r="S13" s="47" t="n">
        <v>1</v>
      </c>
      <c r="T13" s="48" t="str">
        <f aca="false">IF(R13="","",IF(ISNUMBER(R13),R13,100)+IF($C13=1,0,T12))</f>
        <v/>
      </c>
      <c r="U13" s="49" t="str">
        <f aca="true">IF(OR(R13="",OFFSET($D13,0,(S13-1)*7)=""),"",IF(ISNUMBER(R13),IF(ISNUMBER(OFFSET($D13,0,(S13-1)*7)),IF(R13=OFFSET($D13,0,(S13-1)*7),"D",IF(R13&gt;OFFSET($D13,0,(S13-1)*7),"L","W")),"W"),"L"))</f>
        <v/>
      </c>
      <c r="V13" s="49" t="str">
        <f aca="false">IF(U13="","",IF(U13="D",1,IF(U13="W",2,0)))</f>
        <v/>
      </c>
      <c r="W13" s="50" t="str">
        <f aca="false">IF(V13="","",SUM(V$7:V13))</f>
        <v/>
      </c>
      <c r="X13" s="52"/>
      <c r="Y13" s="46" t="str">
        <f aca="true">IF(Scores!$H$1&gt;=$C13,IF(Z$20,IF(OFFSET($E$20,0,(Z13-1)*7),0,IF(ISNUMBER(OFFSET($H$4,0,(Z13-1)*7)),ROUND(OFFSET($H$4,0,(Z13-1)*7),0),0)),OFFSET(Scores!$F$18,Y$5-1,$C13-1)),"")</f>
        <v/>
      </c>
      <c r="Z13" s="47" t="n">
        <v>2</v>
      </c>
      <c r="AA13" s="48" t="str">
        <f aca="false">IF(Y13="","",IF(ISNUMBER(Y13),Y13,100)+IF($C13=1,0,AA12))</f>
        <v/>
      </c>
      <c r="AB13" s="49" t="str">
        <f aca="true">IF(OR(Y13="",OFFSET($D13,0,(Z13-1)*7)=""),"",IF(ISNUMBER(Y13),IF(ISNUMBER(OFFSET($D13,0,(Z13-1)*7)),IF(Y13=OFFSET($D13,0,(Z13-1)*7),"D",IF(Y13&gt;OFFSET($D13,0,(Z13-1)*7),"L","W")),"W"),"L"))</f>
        <v/>
      </c>
      <c r="AC13" s="49" t="str">
        <f aca="false">IF(AB13="","",IF(AB13="D",1,IF(AB13="W",2,0)))</f>
        <v/>
      </c>
      <c r="AD13" s="50" t="str">
        <f aca="false">IF(AC13="","",SUM(AC$7:AC13))</f>
        <v/>
      </c>
      <c r="AE13" s="51"/>
      <c r="AF13" s="46" t="str">
        <f aca="true">IF(Scores!$H$1&gt;=$C13,IF(AG$20,IF(OFFSET($E$20,0,(AG13-1)*7),0,IF(ISNUMBER(OFFSET($H$4,0,(AG13-1)*7)),ROUND(OFFSET($H$4,0,(AG13-1)*7),0),0)),OFFSET(Scores!$F$18,AF$5-1,$C13-1)),"")</f>
        <v/>
      </c>
      <c r="AG13" s="47" t="n">
        <v>6</v>
      </c>
      <c r="AH13" s="48" t="str">
        <f aca="false">IF(AF13="","",IF(ISNUMBER(AF13),AF13,100)+IF($C13=1,0,AH12))</f>
        <v/>
      </c>
      <c r="AI13" s="49" t="str">
        <f aca="true">IF(OR(AF13="",OFFSET($D13,0,(AG13-1)*7)=""),"",IF(ISNUMBER(AF13),IF(ISNUMBER(OFFSET($D13,0,(AG13-1)*7)),IF(AF13=OFFSET($D13,0,(AG13-1)*7),"D",IF(AF13&gt;OFFSET($D13,0,(AG13-1)*7),"L","W")),"W"),"L"))</f>
        <v/>
      </c>
      <c r="AJ13" s="49" t="str">
        <f aca="false">IF(AI13="","",IF(AI13="D",1,IF(AI13="W",2,0)))</f>
        <v/>
      </c>
      <c r="AK13" s="50" t="str">
        <f aca="false">IF(AJ13="","",SUM(AJ$7:AJ13))</f>
        <v/>
      </c>
      <c r="AL13" s="53"/>
      <c r="AM13" s="46" t="str">
        <f aca="true">IF(Scores!$H$1&gt;=$C13,IF(AN$20,IF(OFFSET($E$20,0,(AN13-1)*7),0,IF(ISNUMBER(OFFSET($H$4,0,(AN13-1)*7)),ROUND(OFFSET($H$4,0,(AN13-1)*7),0),0)),OFFSET(Scores!$F$18,AM$5-1,$C13-1)),"")</f>
        <v/>
      </c>
      <c r="AN13" s="47" t="n">
        <v>5</v>
      </c>
      <c r="AO13" s="48" t="str">
        <f aca="false">IF(AM13="","",IF(ISNUMBER(AM13),AM13,100)+IF($C13=1,0,AO12))</f>
        <v/>
      </c>
      <c r="AP13" s="49" t="str">
        <f aca="true">IF(OR(AM13="",OFFSET($D13,0,(AN13-1)*7)=""),"",IF(ISNUMBER(AM13),IF(ISNUMBER(OFFSET($D13,0,(AN13-1)*7)),IF(AM13=OFFSET($D13,0,(AN13-1)*7),"D",IF(AM13&gt;OFFSET($D13,0,(AN13-1)*7),"L","W")),"W"),"L"))</f>
        <v/>
      </c>
      <c r="AQ13" s="49" t="str">
        <f aca="false">IF(AP13="","",IF(AP13="D",1,IF(AP13="W",2,0)))</f>
        <v/>
      </c>
      <c r="AR13" s="50" t="str">
        <f aca="false">IF(AQ13="","",SUM(AQ$7:AQ13))</f>
        <v/>
      </c>
    </row>
    <row r="14" customFormat="false" ht="12.75" hidden="false" customHeight="true" outlineLevel="0" collapsed="false">
      <c r="A14" s="9"/>
      <c r="B14" s="44" t="n">
        <f aca="false">Scores!$M$15</f>
        <v>45691</v>
      </c>
      <c r="C14" s="45" t="n">
        <v>8</v>
      </c>
      <c r="D14" s="46" t="str">
        <f aca="true">IF(Scores!$H$1&gt;=$C14,IF(E$20,IF(OFFSET($E$20,0,(E14-1)*7),0,IF(ISNUMBER(OFFSET($H$4,0,(E14-1)*7)),ROUND(OFFSET($H$4,0,(E14-1)*7),0),0)),OFFSET(Scores!$F$18,D$5-1,$C14-1)),"")</f>
        <v/>
      </c>
      <c r="E14" s="47" t="n">
        <v>4</v>
      </c>
      <c r="F14" s="48" t="str">
        <f aca="false">IF(D14="","",IF(ISNUMBER(D14),D14,100)+IF($C14=1,0,F13))</f>
        <v/>
      </c>
      <c r="G14" s="49" t="str">
        <f aca="true">IF(OR(D14="",OFFSET($D14,0,(E14-1)*7)=""),"",IF(ISNUMBER(D14),IF(ISNUMBER(OFFSET($D14,0,(E14-1)*7)),IF(D14=OFFSET($D14,0,(E14-1)*7),"D",IF(D14&gt;OFFSET($D14,0,(E14-1)*7),"L","W")),"W"),"L"))</f>
        <v/>
      </c>
      <c r="H14" s="49" t="str">
        <f aca="false">IF(G14="","",IF(G14="D",1,IF(G14="W",2,0)))</f>
        <v/>
      </c>
      <c r="I14" s="50" t="str">
        <f aca="false">IF(H14="","",SUM(H$7:H14))</f>
        <v/>
      </c>
      <c r="J14" s="51"/>
      <c r="K14" s="46" t="str">
        <f aca="true">IF(Scores!$H$1&gt;=$C14,IF(L$20,IF(OFFSET($E$20,0,(L14-1)*7),0,IF(ISNUMBER(OFFSET($H$4,0,(L14-1)*7)),ROUND(OFFSET($H$4,0,(L14-1)*7),0),0)),OFFSET(Scores!$F$18,K$5-1,$C14-1)),"")</f>
        <v/>
      </c>
      <c r="L14" s="47" t="n">
        <v>5</v>
      </c>
      <c r="M14" s="48" t="str">
        <f aca="false">IF(K14="","",IF(ISNUMBER(K14),K14,100)+IF($C14=1,0,M13))</f>
        <v/>
      </c>
      <c r="N14" s="49" t="str">
        <f aca="true">IF(OR(K14="",OFFSET($D14,0,(L14-1)*7)=""),"",IF(ISNUMBER(K14),IF(ISNUMBER(OFFSET($D14,0,(L14-1)*7)),IF(K14=OFFSET($D14,0,(L14-1)*7),"D",IF(K14&gt;OFFSET($D14,0,(L14-1)*7),"L","W")),"W"),"L"))</f>
        <v/>
      </c>
      <c r="O14" s="49" t="str">
        <f aca="false">IF(N14="","",IF(N14="D",1,IF(N14="W",2,0)))</f>
        <v/>
      </c>
      <c r="P14" s="50" t="str">
        <f aca="false">IF(O14="","",SUM(O$7:O14))</f>
        <v/>
      </c>
      <c r="Q14" s="51"/>
      <c r="R14" s="46" t="str">
        <f aca="true">IF(Scores!$H$1&gt;=$C14,IF(S$20,IF(OFFSET($E$20,0,(S14-1)*7),0,IF(ISNUMBER(OFFSET($H$4,0,(S14-1)*7)),ROUND(OFFSET($H$4,0,(S14-1)*7),0),0)),OFFSET(Scores!$F$18,R$5-1,$C14-1)),"")</f>
        <v/>
      </c>
      <c r="S14" s="47" t="n">
        <v>6</v>
      </c>
      <c r="T14" s="48" t="str">
        <f aca="false">IF(R14="","",IF(ISNUMBER(R14),R14,100)+IF($C14=1,0,T13))</f>
        <v/>
      </c>
      <c r="U14" s="49" t="str">
        <f aca="true">IF(OR(R14="",OFFSET($D14,0,(S14-1)*7)=""),"",IF(ISNUMBER(R14),IF(ISNUMBER(OFFSET($D14,0,(S14-1)*7)),IF(R14=OFFSET($D14,0,(S14-1)*7),"D",IF(R14&gt;OFFSET($D14,0,(S14-1)*7),"L","W")),"W"),"L"))</f>
        <v/>
      </c>
      <c r="V14" s="49" t="str">
        <f aca="false">IF(U14="","",IF(U14="D",1,IF(U14="W",2,0)))</f>
        <v/>
      </c>
      <c r="W14" s="50" t="str">
        <f aca="false">IF(V14="","",SUM(V$7:V14))</f>
        <v/>
      </c>
      <c r="X14" s="52"/>
      <c r="Y14" s="46" t="str">
        <f aca="true">IF(Scores!$H$1&gt;=$C14,IF(Z$20,IF(OFFSET($E$20,0,(Z14-1)*7),0,IF(ISNUMBER(OFFSET($H$4,0,(Z14-1)*7)),ROUND(OFFSET($H$4,0,(Z14-1)*7),0),0)),OFFSET(Scores!$F$18,Y$5-1,$C14-1)),"")</f>
        <v/>
      </c>
      <c r="Z14" s="47" t="n">
        <v>1</v>
      </c>
      <c r="AA14" s="48" t="str">
        <f aca="false">IF(Y14="","",IF(ISNUMBER(Y14),Y14,100)+IF($C14=1,0,AA13))</f>
        <v/>
      </c>
      <c r="AB14" s="49" t="str">
        <f aca="true">IF(OR(Y14="",OFFSET($D14,0,(Z14-1)*7)=""),"",IF(ISNUMBER(Y14),IF(ISNUMBER(OFFSET($D14,0,(Z14-1)*7)),IF(Y14=OFFSET($D14,0,(Z14-1)*7),"D",IF(Y14&gt;OFFSET($D14,0,(Z14-1)*7),"L","W")),"W"),"L"))</f>
        <v/>
      </c>
      <c r="AC14" s="49" t="str">
        <f aca="false">IF(AB14="","",IF(AB14="D",1,IF(AB14="W",2,0)))</f>
        <v/>
      </c>
      <c r="AD14" s="50" t="str">
        <f aca="false">IF(AC14="","",SUM(AC$7:AC14))</f>
        <v/>
      </c>
      <c r="AE14" s="51"/>
      <c r="AF14" s="46" t="str">
        <f aca="true">IF(Scores!$H$1&gt;=$C14,IF(AG$20,IF(OFFSET($E$20,0,(AG14-1)*7),0,IF(ISNUMBER(OFFSET($H$4,0,(AG14-1)*7)),ROUND(OFFSET($H$4,0,(AG14-1)*7),0),0)),OFFSET(Scores!$F$18,AF$5-1,$C14-1)),"")</f>
        <v/>
      </c>
      <c r="AG14" s="47" t="n">
        <v>2</v>
      </c>
      <c r="AH14" s="48" t="str">
        <f aca="false">IF(AF14="","",IF(ISNUMBER(AF14),AF14,100)+IF($C14=1,0,AH13))</f>
        <v/>
      </c>
      <c r="AI14" s="49" t="str">
        <f aca="true">IF(OR(AF14="",OFFSET($D14,0,(AG14-1)*7)=""),"",IF(ISNUMBER(AF14),IF(ISNUMBER(OFFSET($D14,0,(AG14-1)*7)),IF(AF14=OFFSET($D14,0,(AG14-1)*7),"D",IF(AF14&gt;OFFSET($D14,0,(AG14-1)*7),"L","W")),"W"),"L"))</f>
        <v/>
      </c>
      <c r="AJ14" s="49" t="str">
        <f aca="false">IF(AI14="","",IF(AI14="D",1,IF(AI14="W",2,0)))</f>
        <v/>
      </c>
      <c r="AK14" s="50" t="str">
        <f aca="false">IF(AJ14="","",SUM(AJ$7:AJ14))</f>
        <v/>
      </c>
      <c r="AL14" s="53"/>
      <c r="AM14" s="46" t="str">
        <f aca="true">IF(Scores!$H$1&gt;=$C14,IF(AN$20,IF(OFFSET($E$20,0,(AN14-1)*7),0,IF(ISNUMBER(OFFSET($H$4,0,(AN14-1)*7)),ROUND(OFFSET($H$4,0,(AN14-1)*7),0),0)),OFFSET(Scores!$F$18,AM$5-1,$C14-1)),"")</f>
        <v/>
      </c>
      <c r="AN14" s="47" t="n">
        <v>3</v>
      </c>
      <c r="AO14" s="48" t="str">
        <f aca="false">IF(AM14="","",IF(ISNUMBER(AM14),AM14,100)+IF($C14=1,0,AO13))</f>
        <v/>
      </c>
      <c r="AP14" s="49" t="str">
        <f aca="true">IF(OR(AM14="",OFFSET($D14,0,(AN14-1)*7)=""),"",IF(ISNUMBER(AM14),IF(ISNUMBER(OFFSET($D14,0,(AN14-1)*7)),IF(AM14=OFFSET($D14,0,(AN14-1)*7),"D",IF(AM14&gt;OFFSET($D14,0,(AN14-1)*7),"L","W")),"W"),"L"))</f>
        <v/>
      </c>
      <c r="AQ14" s="49" t="str">
        <f aca="false">IF(AP14="","",IF(AP14="D",1,IF(AP14="W",2,0)))</f>
        <v/>
      </c>
      <c r="AR14" s="50" t="str">
        <f aca="false">IF(AQ14="","",SUM(AQ$7:AQ14))</f>
        <v/>
      </c>
    </row>
    <row r="15" customFormat="false" ht="12.75" hidden="false" customHeight="true" outlineLevel="0" collapsed="false">
      <c r="A15" s="9"/>
      <c r="B15" s="44" t="n">
        <f aca="false">Scores!$N$15</f>
        <v>45705</v>
      </c>
      <c r="C15" s="45" t="n">
        <v>9</v>
      </c>
      <c r="D15" s="46" t="str">
        <f aca="true">IF(Scores!$H$1&gt;=$C15,IF(E$20,IF(OFFSET($E$20,0,(E15-1)*7),0,IF(ISNUMBER(OFFSET($H$4,0,(E15-1)*7)),ROUND(OFFSET($H$4,0,(E15-1)*7),0),0)),OFFSET(Scores!$F$18,D$5-1,$C15-1)),"")</f>
        <v/>
      </c>
      <c r="E15" s="47" t="n">
        <v>5</v>
      </c>
      <c r="F15" s="48" t="str">
        <f aca="false">IF(D15="","",IF(ISNUMBER(D15),D15,100)+IF($C15=1,0,F14))</f>
        <v/>
      </c>
      <c r="G15" s="49" t="str">
        <f aca="true">IF(OR(D15="",OFFSET($D15,0,(E15-1)*7)=""),"",IF(ISNUMBER(D15),IF(ISNUMBER(OFFSET($D15,0,(E15-1)*7)),IF(D15=OFFSET($D15,0,(E15-1)*7),"D",IF(D15&gt;OFFSET($D15,0,(E15-1)*7),"L","W")),"W"),"L"))</f>
        <v/>
      </c>
      <c r="H15" s="49" t="str">
        <f aca="false">IF(G15="","",IF(G15="D",1,IF(G15="W",2,0)))</f>
        <v/>
      </c>
      <c r="I15" s="50" t="str">
        <f aca="false">IF(H15="","",SUM(H$7:H15))</f>
        <v/>
      </c>
      <c r="J15" s="51"/>
      <c r="K15" s="46" t="str">
        <f aca="true">IF(Scores!$H$1&gt;=$C15,IF(L$20,IF(OFFSET($E$20,0,(L15-1)*7),0,IF(ISNUMBER(OFFSET($H$4,0,(L15-1)*7)),ROUND(OFFSET($H$4,0,(L15-1)*7),0),0)),OFFSET(Scores!$F$18,K$5-1,$C15-1)),"")</f>
        <v/>
      </c>
      <c r="L15" s="47" t="n">
        <v>6</v>
      </c>
      <c r="M15" s="48" t="str">
        <f aca="false">IF(K15="","",IF(ISNUMBER(K15),K15,100)+IF($C15=1,0,M14))</f>
        <v/>
      </c>
      <c r="N15" s="49" t="str">
        <f aca="true">IF(OR(K15="",OFFSET($D15,0,(L15-1)*7)=""),"",IF(ISNUMBER(K15),IF(ISNUMBER(OFFSET($D15,0,(L15-1)*7)),IF(K15=OFFSET($D15,0,(L15-1)*7),"D",IF(K15&gt;OFFSET($D15,0,(L15-1)*7),"L","W")),"W"),"L"))</f>
        <v/>
      </c>
      <c r="O15" s="49" t="str">
        <f aca="false">IF(N15="","",IF(N15="D",1,IF(N15="W",2,0)))</f>
        <v/>
      </c>
      <c r="P15" s="50" t="str">
        <f aca="false">IF(O15="","",SUM(O$7:O15))</f>
        <v/>
      </c>
      <c r="Q15" s="51"/>
      <c r="R15" s="46" t="str">
        <f aca="true">IF(Scores!$H$1&gt;=$C15,IF(S$20,IF(OFFSET($E$20,0,(S15-1)*7),0,IF(ISNUMBER(OFFSET($H$4,0,(S15-1)*7)),ROUND(OFFSET($H$4,0,(S15-1)*7),0),0)),OFFSET(Scores!$F$18,R$5-1,$C15-1)),"")</f>
        <v/>
      </c>
      <c r="S15" s="47" t="n">
        <v>4</v>
      </c>
      <c r="T15" s="48" t="str">
        <f aca="false">IF(R15="","",IF(ISNUMBER(R15),R15,100)+IF($C15=1,0,T14))</f>
        <v/>
      </c>
      <c r="U15" s="49" t="str">
        <f aca="true">IF(OR(R15="",OFFSET($D15,0,(S15-1)*7)=""),"",IF(ISNUMBER(R15),IF(ISNUMBER(OFFSET($D15,0,(S15-1)*7)),IF(R15=OFFSET($D15,0,(S15-1)*7),"D",IF(R15&gt;OFFSET($D15,0,(S15-1)*7),"L","W")),"W"),"L"))</f>
        <v/>
      </c>
      <c r="V15" s="49" t="str">
        <f aca="false">IF(U15="","",IF(U15="D",1,IF(U15="W",2,0)))</f>
        <v/>
      </c>
      <c r="W15" s="50" t="str">
        <f aca="false">IF(V15="","",SUM(V$7:V15))</f>
        <v/>
      </c>
      <c r="X15" s="52"/>
      <c r="Y15" s="46" t="str">
        <f aca="true">IF(Scores!$H$1&gt;=$C15,IF(Z$20,IF(OFFSET($E$20,0,(Z15-1)*7),0,IF(ISNUMBER(OFFSET($H$4,0,(Z15-1)*7)),ROUND(OFFSET($H$4,0,(Z15-1)*7),0),0)),OFFSET(Scores!$F$18,Y$5-1,$C15-1)),"")</f>
        <v/>
      </c>
      <c r="Z15" s="47" t="n">
        <v>3</v>
      </c>
      <c r="AA15" s="48" t="str">
        <f aca="false">IF(Y15="","",IF(ISNUMBER(Y15),Y15,100)+IF($C15=1,0,AA14))</f>
        <v/>
      </c>
      <c r="AB15" s="49" t="str">
        <f aca="true">IF(OR(Y15="",OFFSET($D15,0,(Z15-1)*7)=""),"",IF(ISNUMBER(Y15),IF(ISNUMBER(OFFSET($D15,0,(Z15-1)*7)),IF(Y15=OFFSET($D15,0,(Z15-1)*7),"D",IF(Y15&gt;OFFSET($D15,0,(Z15-1)*7),"L","W")),"W"),"L"))</f>
        <v/>
      </c>
      <c r="AC15" s="49" t="str">
        <f aca="false">IF(AB15="","",IF(AB15="D",1,IF(AB15="W",2,0)))</f>
        <v/>
      </c>
      <c r="AD15" s="50" t="str">
        <f aca="false">IF(AC15="","",SUM(AC$7:AC15))</f>
        <v/>
      </c>
      <c r="AE15" s="51"/>
      <c r="AF15" s="46" t="str">
        <f aca="true">IF(Scores!$H$1&gt;=$C15,IF(AG$20,IF(OFFSET($E$20,0,(AG15-1)*7),0,IF(ISNUMBER(OFFSET($H$4,0,(AG15-1)*7)),ROUND(OFFSET($H$4,0,(AG15-1)*7),0),0)),OFFSET(Scores!$F$18,AF$5-1,$C15-1)),"")</f>
        <v/>
      </c>
      <c r="AG15" s="47" t="n">
        <v>1</v>
      </c>
      <c r="AH15" s="48" t="str">
        <f aca="false">IF(AF15="","",IF(ISNUMBER(AF15),AF15,100)+IF($C15=1,0,AH14))</f>
        <v/>
      </c>
      <c r="AI15" s="49" t="str">
        <f aca="true">IF(OR(AF15="",OFFSET($D15,0,(AG15-1)*7)=""),"",IF(ISNUMBER(AF15),IF(ISNUMBER(OFFSET($D15,0,(AG15-1)*7)),IF(AF15=OFFSET($D15,0,(AG15-1)*7),"D",IF(AF15&gt;OFFSET($D15,0,(AG15-1)*7),"L","W")),"W"),"L"))</f>
        <v/>
      </c>
      <c r="AJ15" s="49" t="str">
        <f aca="false">IF(AI15="","",IF(AI15="D",1,IF(AI15="W",2,0)))</f>
        <v/>
      </c>
      <c r="AK15" s="50" t="str">
        <f aca="false">IF(AJ15="","",SUM(AJ$7:AJ15))</f>
        <v/>
      </c>
      <c r="AL15" s="53"/>
      <c r="AM15" s="46" t="str">
        <f aca="true">IF(Scores!$H$1&gt;=$C15,IF(AN$20,IF(OFFSET($E$20,0,(AN15-1)*7),0,IF(ISNUMBER(OFFSET($H$4,0,(AN15-1)*7)),ROUND(OFFSET($H$4,0,(AN15-1)*7),0),0)),OFFSET(Scores!$F$18,AM$5-1,$C15-1)),"")</f>
        <v/>
      </c>
      <c r="AN15" s="47" t="n">
        <v>2</v>
      </c>
      <c r="AO15" s="48" t="str">
        <f aca="false">IF(AM15="","",IF(ISNUMBER(AM15),AM15,100)+IF($C15=1,0,AO14))</f>
        <v/>
      </c>
      <c r="AP15" s="49" t="str">
        <f aca="true">IF(OR(AM15="",OFFSET($D15,0,(AN15-1)*7)=""),"",IF(ISNUMBER(AM15),IF(ISNUMBER(OFFSET($D15,0,(AN15-1)*7)),IF(AM15=OFFSET($D15,0,(AN15-1)*7),"D",IF(AM15&gt;OFFSET($D15,0,(AN15-1)*7),"L","W")),"W"),"L"))</f>
        <v/>
      </c>
      <c r="AQ15" s="49" t="str">
        <f aca="false">IF(AP15="","",IF(AP15="D",1,IF(AP15="W",2,0)))</f>
        <v/>
      </c>
      <c r="AR15" s="50" t="str">
        <f aca="false">IF(AQ15="","",SUM(AQ$7:AQ15))</f>
        <v/>
      </c>
    </row>
    <row r="16" customFormat="false" ht="12.75" hidden="false" customHeight="true" outlineLevel="0" collapsed="false">
      <c r="A16" s="54"/>
      <c r="B16" s="44" t="n">
        <f aca="false">Scores!$O$15</f>
        <v>45719</v>
      </c>
      <c r="C16" s="45" t="n">
        <v>10</v>
      </c>
      <c r="D16" s="46" t="str">
        <f aca="true">IF(Scores!$H$1&gt;=$C16,IF(E$20,IF(OFFSET($E$20,0,(E16-1)*7),0,IF(ISNUMBER(OFFSET($H$4,0,(E16-1)*7)),ROUND(OFFSET($H$4,0,(E16-1)*7),0),0)),OFFSET(Scores!$F$18,D$5-1,$C16-1)),"")</f>
        <v/>
      </c>
      <c r="E16" s="47" t="n">
        <v>6</v>
      </c>
      <c r="F16" s="48" t="str">
        <f aca="false">IF(D16="","",IF(ISNUMBER(D16),D16,100)+IF($C16=1,0,F15))</f>
        <v/>
      </c>
      <c r="G16" s="49" t="str">
        <f aca="true">IF(OR(D16="",OFFSET($D16,0,(E16-1)*7)=""),"",IF(ISNUMBER(D16),IF(ISNUMBER(OFFSET($D16,0,(E16-1)*7)),IF(D16=OFFSET($D16,0,(E16-1)*7),"D",IF(D16&gt;OFFSET($D16,0,(E16-1)*7),"L","W")),"W"),"L"))</f>
        <v/>
      </c>
      <c r="H16" s="49" t="str">
        <f aca="false">IF(G16="","",IF(G16="D",1,IF(G16="W",2,0)))</f>
        <v/>
      </c>
      <c r="I16" s="50" t="str">
        <f aca="false">IF(H16="","",SUM(H$7:H16))</f>
        <v/>
      </c>
      <c r="J16" s="51"/>
      <c r="K16" s="46" t="str">
        <f aca="true">IF(Scores!$H$1&gt;=$C16,IF(L$20,IF(OFFSET($E$20,0,(L16-1)*7),0,IF(ISNUMBER(OFFSET($H$4,0,(L16-1)*7)),ROUND(OFFSET($H$4,0,(L16-1)*7),0),0)),OFFSET(Scores!$F$18,K$5-1,$C16-1)),"")</f>
        <v/>
      </c>
      <c r="L16" s="47" t="n">
        <v>3</v>
      </c>
      <c r="M16" s="48" t="str">
        <f aca="false">IF(K16="","",IF(ISNUMBER(K16),K16,100)+IF($C16=1,0,M15))</f>
        <v/>
      </c>
      <c r="N16" s="49" t="str">
        <f aca="true">IF(OR(K16="",OFFSET($D16,0,(L16-1)*7)=""),"",IF(ISNUMBER(K16),IF(ISNUMBER(OFFSET($D16,0,(L16-1)*7)),IF(K16=OFFSET($D16,0,(L16-1)*7),"D",IF(K16&gt;OFFSET($D16,0,(L16-1)*7),"L","W")),"W"),"L"))</f>
        <v/>
      </c>
      <c r="O16" s="49" t="str">
        <f aca="false">IF(N16="","",IF(N16="D",1,IF(N16="W",2,0)))</f>
        <v/>
      </c>
      <c r="P16" s="50" t="str">
        <f aca="false">IF(O16="","",SUM(O$7:O16))</f>
        <v/>
      </c>
      <c r="Q16" s="51"/>
      <c r="R16" s="46" t="str">
        <f aca="true">IF(Scores!$H$1&gt;=$C16,IF(S$20,IF(OFFSET($E$20,0,(S16-1)*7),0,IF(ISNUMBER(OFFSET($H$4,0,(S16-1)*7)),ROUND(OFFSET($H$4,0,(S16-1)*7),0),0)),OFFSET(Scores!$F$18,R$5-1,$C16-1)),"")</f>
        <v/>
      </c>
      <c r="S16" s="47" t="n">
        <v>2</v>
      </c>
      <c r="T16" s="48" t="str">
        <f aca="false">IF(R16="","",IF(ISNUMBER(R16),R16,100)+IF($C16=1,0,T15))</f>
        <v/>
      </c>
      <c r="U16" s="49" t="str">
        <f aca="true">IF(OR(R16="",OFFSET($D16,0,(S16-1)*7)=""),"",IF(ISNUMBER(R16),IF(ISNUMBER(OFFSET($D16,0,(S16-1)*7)),IF(R16=OFFSET($D16,0,(S16-1)*7),"D",IF(R16&gt;OFFSET($D16,0,(S16-1)*7),"L","W")),"W"),"L"))</f>
        <v/>
      </c>
      <c r="V16" s="49" t="str">
        <f aca="false">IF(U16="","",IF(U16="D",1,IF(U16="W",2,0)))</f>
        <v/>
      </c>
      <c r="W16" s="50" t="str">
        <f aca="false">IF(V16="","",SUM(V$7:V16))</f>
        <v/>
      </c>
      <c r="X16" s="52"/>
      <c r="Y16" s="46" t="str">
        <f aca="true">IF(Scores!$H$1&gt;=$C16,IF(Z$20,IF(OFFSET($E$20,0,(Z16-1)*7),0,IF(ISNUMBER(OFFSET($H$4,0,(Z16-1)*7)),ROUND(OFFSET($H$4,0,(Z16-1)*7),0),0)),OFFSET(Scores!$F$18,Y$5-1,$C16-1)),"")</f>
        <v/>
      </c>
      <c r="Z16" s="47" t="n">
        <v>5</v>
      </c>
      <c r="AA16" s="48" t="str">
        <f aca="false">IF(Y16="","",IF(ISNUMBER(Y16),Y16,100)+IF($C16=1,0,AA15))</f>
        <v/>
      </c>
      <c r="AB16" s="49" t="str">
        <f aca="true">IF(OR(Y16="",OFFSET($D16,0,(Z16-1)*7)=""),"",IF(ISNUMBER(Y16),IF(ISNUMBER(OFFSET($D16,0,(Z16-1)*7)),IF(Y16=OFFSET($D16,0,(Z16-1)*7),"D",IF(Y16&gt;OFFSET($D16,0,(Z16-1)*7),"L","W")),"W"),"L"))</f>
        <v/>
      </c>
      <c r="AC16" s="49" t="str">
        <f aca="false">IF(AB16="","",IF(AB16="D",1,IF(AB16="W",2,0)))</f>
        <v/>
      </c>
      <c r="AD16" s="50" t="str">
        <f aca="false">IF(AC16="","",SUM(AC$7:AC16))</f>
        <v/>
      </c>
      <c r="AE16" s="51"/>
      <c r="AF16" s="46" t="str">
        <f aca="true">IF(Scores!$H$1&gt;=$C16,IF(AG$20,IF(OFFSET($E$20,0,(AG16-1)*7),0,IF(ISNUMBER(OFFSET($H$4,0,(AG16-1)*7)),ROUND(OFFSET($H$4,0,(AG16-1)*7),0),0)),OFFSET(Scores!$F$18,AF$5-1,$C16-1)),"")</f>
        <v/>
      </c>
      <c r="AG16" s="47" t="n">
        <v>4</v>
      </c>
      <c r="AH16" s="48" t="str">
        <f aca="false">IF(AF16="","",IF(ISNUMBER(AF16),AF16,100)+IF($C16=1,0,AH15))</f>
        <v/>
      </c>
      <c r="AI16" s="49" t="str">
        <f aca="true">IF(OR(AF16="",OFFSET($D16,0,(AG16-1)*7)=""),"",IF(ISNUMBER(AF16),IF(ISNUMBER(OFFSET($D16,0,(AG16-1)*7)),IF(AF16=OFFSET($D16,0,(AG16-1)*7),"D",IF(AF16&gt;OFFSET($D16,0,(AG16-1)*7),"L","W")),"W"),"L"))</f>
        <v/>
      </c>
      <c r="AJ16" s="49" t="str">
        <f aca="false">IF(AI16="","",IF(AI16="D",1,IF(AI16="W",2,0)))</f>
        <v/>
      </c>
      <c r="AK16" s="50" t="str">
        <f aca="false">IF(AJ16="","",SUM(AJ$7:AJ16))</f>
        <v/>
      </c>
      <c r="AL16" s="53"/>
      <c r="AM16" s="46" t="str">
        <f aca="true">IF(Scores!$H$1&gt;=$C16,IF(AN$20,IF(OFFSET($E$20,0,(AN16-1)*7),0,IF(ISNUMBER(OFFSET($H$4,0,(AN16-1)*7)),ROUND(OFFSET($H$4,0,(AN16-1)*7),0),0)),OFFSET(Scores!$F$18,AM$5-1,$C16-1)),"")</f>
        <v/>
      </c>
      <c r="AN16" s="47" t="n">
        <v>1</v>
      </c>
      <c r="AO16" s="48" t="str">
        <f aca="false">IF(AM16="","",IF(ISNUMBER(AM16),AM16,100)+IF($C16=1,0,AO15))</f>
        <v/>
      </c>
      <c r="AP16" s="49" t="str">
        <f aca="true">IF(OR(AM16="",OFFSET($D16,0,(AN16-1)*7)=""),"",IF(ISNUMBER(AM16),IF(ISNUMBER(OFFSET($D16,0,(AN16-1)*7)),IF(AM16=OFFSET($D16,0,(AN16-1)*7),"D",IF(AM16&gt;OFFSET($D16,0,(AN16-1)*7),"L","W")),"W"),"L"))</f>
        <v/>
      </c>
      <c r="AQ16" s="49" t="str">
        <f aca="false">IF(AP16="","",IF(AP16="D",1,IF(AP16="W",2,0)))</f>
        <v/>
      </c>
      <c r="AR16" s="50" t="str">
        <f aca="false">IF(AQ16="","",SUM(AQ$7:AQ16))</f>
        <v/>
      </c>
    </row>
    <row r="17" customFormat="false" ht="19.25" hidden="false" customHeight="true" outlineLevel="0" collapsed="false">
      <c r="A17" s="55"/>
      <c r="B17" s="56"/>
      <c r="C17" s="57"/>
      <c r="D17" s="58" t="s">
        <v>12</v>
      </c>
      <c r="E17" s="59" t="s">
        <v>13</v>
      </c>
      <c r="F17" s="59"/>
      <c r="G17" s="60" t="s">
        <v>14</v>
      </c>
      <c r="H17" s="60"/>
      <c r="I17" s="60"/>
      <c r="J17" s="61"/>
      <c r="K17" s="58" t="s">
        <v>12</v>
      </c>
      <c r="L17" s="59" t="s">
        <v>13</v>
      </c>
      <c r="M17" s="59"/>
      <c r="N17" s="60" t="s">
        <v>14</v>
      </c>
      <c r="O17" s="60"/>
      <c r="P17" s="60"/>
      <c r="Q17" s="61"/>
      <c r="R17" s="58" t="s">
        <v>12</v>
      </c>
      <c r="S17" s="59" t="s">
        <v>13</v>
      </c>
      <c r="T17" s="59"/>
      <c r="U17" s="60" t="s">
        <v>14</v>
      </c>
      <c r="V17" s="60"/>
      <c r="W17" s="60"/>
      <c r="X17" s="62"/>
      <c r="Y17" s="58" t="s">
        <v>12</v>
      </c>
      <c r="Z17" s="59" t="s">
        <v>13</v>
      </c>
      <c r="AA17" s="59"/>
      <c r="AB17" s="60" t="s">
        <v>14</v>
      </c>
      <c r="AC17" s="60"/>
      <c r="AD17" s="60"/>
      <c r="AE17" s="61"/>
      <c r="AF17" s="58" t="s">
        <v>12</v>
      </c>
      <c r="AG17" s="59" t="s">
        <v>13</v>
      </c>
      <c r="AH17" s="59"/>
      <c r="AI17" s="60" t="s">
        <v>14</v>
      </c>
      <c r="AJ17" s="60"/>
      <c r="AK17" s="60"/>
      <c r="AL17" s="63"/>
      <c r="AM17" s="58" t="s">
        <v>12</v>
      </c>
      <c r="AN17" s="59" t="s">
        <v>13</v>
      </c>
      <c r="AO17" s="59"/>
      <c r="AP17" s="60" t="s">
        <v>14</v>
      </c>
      <c r="AQ17" s="60"/>
      <c r="AR17" s="60"/>
    </row>
    <row r="18" customFormat="false" ht="27.95" hidden="false" customHeight="true" outlineLevel="0" collapsed="false">
      <c r="A18" s="55"/>
      <c r="B18" s="64"/>
      <c r="C18" s="65"/>
      <c r="D18" s="66" t="str">
        <f aca="false">IF(G18="","",RANK($R$21,$R$21:$T$21,0))</f>
        <v/>
      </c>
      <c r="E18" s="67" t="str">
        <f aca="false">IF(OR(E$20,COUNT(D$11:D$16)&lt;6),"",(AVERAGE(SMALL(D$11:D$16,{1,2,3,4,5}))))</f>
        <v/>
      </c>
      <c r="F18" s="67"/>
      <c r="G18" s="68" t="str">
        <f aca="false">IF(COUNT(I7:I16)=0,"",MAX(I7:I16))</f>
        <v/>
      </c>
      <c r="H18" s="68"/>
      <c r="I18" s="68"/>
      <c r="J18" s="69"/>
      <c r="K18" s="66" t="str">
        <f aca="false">IF(N18="","",RANK($S$21,$R$21:$T$21,0))</f>
        <v/>
      </c>
      <c r="L18" s="67" t="str">
        <f aca="false">IF(OR(L$20,COUNT(K$11:K$16)&lt;6),"",(AVERAGE(SMALL(K$11:K$16,{1,2,3,4,5}))))</f>
        <v/>
      </c>
      <c r="M18" s="67"/>
      <c r="N18" s="68" t="str">
        <f aca="false">IF(COUNT(P7:P16)=0,"",MAX(P7:P16))</f>
        <v/>
      </c>
      <c r="O18" s="68"/>
      <c r="P18" s="68"/>
      <c r="Q18" s="69"/>
      <c r="R18" s="66" t="str">
        <f aca="false">IF(U18="","",RANK($T$21,$R$21:$T$21,0))</f>
        <v/>
      </c>
      <c r="S18" s="67" t="str">
        <f aca="false">IF(OR(S$20,COUNT(R$11:R$16)&lt;6),"",(AVERAGE(SMALL(R$11:R$16,{1,2,3,4,5}))))</f>
        <v/>
      </c>
      <c r="T18" s="67"/>
      <c r="U18" s="68" t="str">
        <f aca="false">IF(COUNT(W7:W16)=0,"",MAX(W7:W16))</f>
        <v/>
      </c>
      <c r="V18" s="68"/>
      <c r="W18" s="68"/>
      <c r="X18" s="70"/>
      <c r="Y18" s="66" t="str">
        <f aca="false">IF(AB18="","",RANK($U$21,$U$21:$W$21,0))</f>
        <v/>
      </c>
      <c r="Z18" s="67" t="str">
        <f aca="false">IF(OR(Z$20,COUNT(Y$11:Y$16)&lt;6),"",(AVERAGE(SMALL(Y$11:Y$16,{1,2,3,4,5}))))</f>
        <v/>
      </c>
      <c r="AA18" s="67"/>
      <c r="AB18" s="68" t="str">
        <f aca="false">IF(COUNT(AD7:AD16)=0,"",MAX(AD7:AD16))</f>
        <v/>
      </c>
      <c r="AC18" s="68"/>
      <c r="AD18" s="68"/>
      <c r="AE18" s="69"/>
      <c r="AF18" s="66" t="str">
        <f aca="false">IF(AI18="","",RANK($V$21,$U$21:$W$21,0))</f>
        <v/>
      </c>
      <c r="AG18" s="67" t="str">
        <f aca="false">IF(OR(AG$20,COUNT(AF$11:AF$16)&lt;6),"",(AVERAGE(SMALL(AF$11:AF$16,{1,2,3,4,5}))))</f>
        <v/>
      </c>
      <c r="AH18" s="67"/>
      <c r="AI18" s="68" t="str">
        <f aca="false">IF(COUNT(AK7:AK16)=0,"",MAX(AK7:AK16))</f>
        <v/>
      </c>
      <c r="AJ18" s="68"/>
      <c r="AK18" s="68"/>
      <c r="AL18" s="71"/>
      <c r="AM18" s="66" t="str">
        <f aca="false">IF(AP18="","",RANK($W$21,$U$21:$W$21,0))</f>
        <v/>
      </c>
      <c r="AN18" s="67" t="str">
        <f aca="false">IF(OR(AN$20,COUNT(AM$11:AM$16)&lt;6),"",(AVERAGE(SMALL(AM$11:AM$16,{1,2,3,4,5}))))</f>
        <v/>
      </c>
      <c r="AO18" s="67"/>
      <c r="AP18" s="68" t="str">
        <f aca="false">IF(COUNT(AR7:AR16)=0,"",MAX(AR7:AR16))</f>
        <v/>
      </c>
      <c r="AQ18" s="68"/>
      <c r="AR18" s="68"/>
    </row>
    <row r="19" s="77" customFormat="true" ht="15" hidden="false" customHeight="false" outlineLevel="0" collapsed="false">
      <c r="A19" s="72"/>
      <c r="B19" s="73"/>
      <c r="C19" s="74"/>
      <c r="D19" s="74"/>
      <c r="E19" s="74"/>
      <c r="F19" s="74"/>
      <c r="G19" s="74"/>
      <c r="H19" s="74"/>
      <c r="I19" s="75"/>
      <c r="J19" s="75"/>
      <c r="K19" s="75"/>
      <c r="L19" s="76"/>
      <c r="M19" s="76"/>
      <c r="N19" s="73"/>
      <c r="O19" s="73"/>
      <c r="P19" s="75"/>
      <c r="Q19" s="73"/>
      <c r="R19" s="73"/>
      <c r="S19" s="76"/>
      <c r="T19" s="76"/>
      <c r="U19" s="73"/>
      <c r="V19" s="73"/>
      <c r="W19" s="75"/>
      <c r="X19" s="73"/>
      <c r="Y19" s="73"/>
      <c r="Z19" s="76"/>
      <c r="AA19" s="76"/>
      <c r="AB19" s="73"/>
      <c r="AC19" s="73"/>
      <c r="AD19" s="75"/>
      <c r="AE19" s="73"/>
      <c r="AF19" s="73"/>
      <c r="AG19" s="76"/>
      <c r="AH19" s="76"/>
      <c r="AI19" s="75"/>
      <c r="AJ19" s="75"/>
      <c r="AK19" s="75"/>
      <c r="AL19" s="75"/>
      <c r="AM19" s="73"/>
      <c r="AN19" s="76"/>
      <c r="AO19" s="76"/>
      <c r="AP19" s="73"/>
      <c r="AQ19" s="73"/>
      <c r="AR19" s="75"/>
    </row>
    <row r="20" s="77" customFormat="true" ht="12.8" hidden="true" customHeight="false" outlineLevel="0" collapsed="false">
      <c r="A20" s="72"/>
      <c r="B20" s="78" t="s">
        <v>15</v>
      </c>
      <c r="C20" s="78"/>
      <c r="D20" s="78"/>
      <c r="E20" s="79" t="n">
        <f aca="false">$E$5="Bogey"</f>
        <v>0</v>
      </c>
      <c r="F20" s="79"/>
      <c r="G20" s="78"/>
      <c r="H20" s="78"/>
      <c r="I20" s="78"/>
      <c r="J20" s="78"/>
      <c r="K20" s="78"/>
      <c r="L20" s="79" t="n">
        <f aca="false">$L$5="Bogey"</f>
        <v>0</v>
      </c>
      <c r="M20" s="79"/>
      <c r="N20" s="78"/>
      <c r="O20" s="78"/>
      <c r="P20" s="78"/>
      <c r="Q20" s="78"/>
      <c r="R20" s="78"/>
      <c r="S20" s="79" t="n">
        <f aca="false">$S$5="Bogey"</f>
        <v>0</v>
      </c>
      <c r="T20" s="79"/>
      <c r="U20" s="78"/>
      <c r="V20" s="78"/>
      <c r="W20" s="78"/>
      <c r="X20" s="78"/>
      <c r="Y20" s="78"/>
      <c r="Z20" s="79" t="n">
        <f aca="false">$Z$5="Bogey"</f>
        <v>0</v>
      </c>
      <c r="AA20" s="79"/>
      <c r="AB20" s="78"/>
      <c r="AC20" s="78"/>
      <c r="AD20" s="78"/>
      <c r="AE20" s="78"/>
      <c r="AF20" s="78"/>
      <c r="AG20" s="79" t="n">
        <f aca="false">$AG$5="Bogey"</f>
        <v>0</v>
      </c>
      <c r="AH20" s="79"/>
      <c r="AI20" s="78"/>
      <c r="AJ20" s="78"/>
      <c r="AK20" s="78"/>
      <c r="AL20" s="78"/>
      <c r="AM20" s="78"/>
      <c r="AN20" s="79" t="n">
        <f aca="false">$AN$5="Bogey"</f>
        <v>0</v>
      </c>
      <c r="AO20" s="79"/>
      <c r="AP20" s="78"/>
      <c r="AQ20" s="78"/>
      <c r="AR20" s="78"/>
    </row>
    <row r="21" s="77" customFormat="true" ht="41.65" hidden="true" customHeight="true" outlineLevel="0" collapsed="false">
      <c r="A21" s="72"/>
      <c r="B21" s="78" t="s">
        <v>16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0" t="n">
        <f aca="false">IF(ISNUMBER($G$18),$G$18-(MAX(F7:F16)/10000),-1)</f>
        <v>-1</v>
      </c>
      <c r="S21" s="80" t="n">
        <f aca="false">IF(ISNUMBER($N$18),$N$18-(MAX(M7:M16)/10000),-2)</f>
        <v>-2</v>
      </c>
      <c r="T21" s="80" t="n">
        <f aca="false">IF(ISNUMBER($U$18),$U$18-(MAX(T7:T16)/10000),-3)</f>
        <v>-3</v>
      </c>
      <c r="U21" s="80" t="n">
        <f aca="false">IF(ISNUMBER($AB$18),$AB$18-(MAX(AA7:AA16)/10000),-4)</f>
        <v>-4</v>
      </c>
      <c r="V21" s="80" t="n">
        <f aca="false">IF(ISNUMBER($AI$18),$AI$18-(MAX(AH7:AH16)/10000),-5)</f>
        <v>-5</v>
      </c>
      <c r="W21" s="80" t="n">
        <f aca="false">IF(ISNUMBER(AP18),$AP$18-(MAX(AO7:AO16)/10000),-6)</f>
        <v>-6</v>
      </c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</row>
    <row r="22" customFormat="false" ht="15" hidden="false" customHeight="true" outlineLevel="0" collapsed="false">
      <c r="A22" s="9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</row>
    <row r="23" s="4" customFormat="true" ht="12.75" hidden="false" customHeight="false" outlineLevel="0" collapsed="false">
      <c r="A23" s="9"/>
    </row>
    <row r="24" s="4" customFormat="true" ht="12.75" hidden="false" customHeight="false" outlineLevel="0" collapsed="false">
      <c r="A24" s="9"/>
    </row>
    <row r="25" s="4" customFormat="true" ht="12.75" hidden="false" customHeight="false" outlineLevel="0" collapsed="false">
      <c r="A25" s="9"/>
    </row>
    <row r="26" s="4" customFormat="true" ht="12.75" hidden="false" customHeight="false" outlineLevel="0" collapsed="false">
      <c r="A26" s="9"/>
    </row>
    <row r="27" s="4" customFormat="true" ht="12.75" hidden="false" customHeight="false" outlineLevel="0" collapsed="false">
      <c r="A27" s="9"/>
    </row>
    <row r="28" s="4" customFormat="true" ht="12.75" hidden="false" customHeight="false" outlineLevel="0" collapsed="false">
      <c r="A28" s="9"/>
    </row>
    <row r="29" s="4" customFormat="true" ht="12.75" hidden="false" customHeight="false" outlineLevel="0" collapsed="false">
      <c r="A29" s="9"/>
    </row>
    <row r="30" s="4" customFormat="true" ht="12.75" hidden="false" customHeight="false" outlineLevel="0" collapsed="false">
      <c r="A30" s="9"/>
    </row>
    <row r="31" s="4" customFormat="true" ht="12.75" hidden="false" customHeight="false" outlineLevel="0" collapsed="false">
      <c r="A31" s="9"/>
    </row>
    <row r="32" s="4" customFormat="true" ht="12.75" hidden="false" customHeight="false" outlineLevel="0" collapsed="false">
      <c r="A32" s="9"/>
    </row>
    <row r="33" s="4" customFormat="true" ht="12.75" hidden="false" customHeight="false" outlineLevel="0" collapsed="false">
      <c r="A33" s="9"/>
    </row>
    <row r="34" s="4" customFormat="true" ht="12.75" hidden="false" customHeight="false" outlineLevel="0" collapsed="false">
      <c r="A34" s="9"/>
    </row>
    <row r="35" s="4" customFormat="true" ht="12.75" hidden="false" customHeight="false" outlineLevel="0" collapsed="false">
      <c r="A35" s="9"/>
    </row>
    <row r="36" s="4" customFormat="true" ht="12.75" hidden="false" customHeight="false" outlineLevel="0" collapsed="false">
      <c r="A36" s="9"/>
    </row>
    <row r="37" s="4" customFormat="true" ht="12.75" hidden="false" customHeight="false" outlineLevel="0" collapsed="false">
      <c r="A37" s="9"/>
    </row>
    <row r="38" s="4" customFormat="true" ht="12.75" hidden="false" customHeight="false" outlineLevel="0" collapsed="false">
      <c r="A38" s="9"/>
    </row>
    <row r="39" s="4" customFormat="true" ht="12.75" hidden="false" customHeight="false" outlineLevel="0" collapsed="false">
      <c r="A39" s="9"/>
    </row>
    <row r="40" s="4" customFormat="true" ht="12.75" hidden="false" customHeight="false" outlineLevel="0" collapsed="false">
      <c r="A40" s="9"/>
    </row>
    <row r="41" s="4" customFormat="true" ht="12.75" hidden="false" customHeight="false" outlineLevel="0" collapsed="false">
      <c r="A41" s="9"/>
    </row>
    <row r="42" s="4" customFormat="true" ht="12.75" hidden="false" customHeight="false" outlineLevel="0" collapsed="false">
      <c r="A42" s="9"/>
    </row>
    <row r="43" s="4" customFormat="true" ht="12.75" hidden="false" customHeight="false" outlineLevel="0" collapsed="false">
      <c r="A43" s="9"/>
    </row>
    <row r="44" s="4" customFormat="true" ht="12.75" hidden="false" customHeight="false" outlineLevel="0" collapsed="false">
      <c r="A44" s="9"/>
    </row>
    <row r="45" s="4" customFormat="true" ht="12.75" hidden="false" customHeight="false" outlineLevel="0" collapsed="false">
      <c r="A45" s="9"/>
    </row>
    <row r="46" s="4" customFormat="true" ht="12.75" hidden="false" customHeight="false" outlineLevel="0" collapsed="false">
      <c r="A46" s="9"/>
    </row>
    <row r="47" s="4" customFormat="true" ht="12.75" hidden="false" customHeight="false" outlineLevel="0" collapsed="false">
      <c r="A47" s="9"/>
    </row>
    <row r="48" s="4" customFormat="true" ht="12.75" hidden="false" customHeight="false" outlineLevel="0" collapsed="false">
      <c r="A48" s="9"/>
    </row>
    <row r="49" s="4" customFormat="true" ht="12.75" hidden="false" customHeight="false" outlineLevel="0" collapsed="false">
      <c r="A49" s="9"/>
    </row>
    <row r="50" s="4" customFormat="true" ht="12.75" hidden="false" customHeight="false" outlineLevel="0" collapsed="false">
      <c r="A50" s="9"/>
    </row>
    <row r="51" s="4" customFormat="true" ht="12.75" hidden="false" customHeight="false" outlineLevel="0" collapsed="false">
      <c r="A51" s="9"/>
    </row>
    <row r="52" s="4" customFormat="true" ht="12.75" hidden="false" customHeight="false" outlineLevel="0" collapsed="false">
      <c r="A52" s="9"/>
    </row>
    <row r="53" s="4" customFormat="true" ht="12.75" hidden="false" customHeight="false" outlineLevel="0" collapsed="false">
      <c r="A53" s="9"/>
    </row>
    <row r="54" s="4" customFormat="true" ht="12.75" hidden="false" customHeight="false" outlineLevel="0" collapsed="false">
      <c r="A54" s="9"/>
    </row>
    <row r="55" s="4" customFormat="true" ht="12.75" hidden="false" customHeight="false" outlineLevel="0" collapsed="false">
      <c r="A55" s="9"/>
    </row>
    <row r="56" s="4" customFormat="true" ht="12.75" hidden="false" customHeight="false" outlineLevel="0" collapsed="false">
      <c r="A56" s="9"/>
    </row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3">
    <mergeCell ref="B2:AR2"/>
    <mergeCell ref="B3:W3"/>
    <mergeCell ref="Y3:AR3"/>
    <mergeCell ref="B4:C4"/>
    <mergeCell ref="D4:E4"/>
    <mergeCell ref="H4:I4"/>
    <mergeCell ref="K4:L4"/>
    <mergeCell ref="O4:P4"/>
    <mergeCell ref="R4:S4"/>
    <mergeCell ref="V4:W4"/>
    <mergeCell ref="Y4:Z4"/>
    <mergeCell ref="AC4:AD4"/>
    <mergeCell ref="AF4:AG4"/>
    <mergeCell ref="AJ4:AK4"/>
    <mergeCell ref="AM4:AN4"/>
    <mergeCell ref="AQ4:AR4"/>
    <mergeCell ref="B5:C5"/>
    <mergeCell ref="E5:H5"/>
    <mergeCell ref="L5:O5"/>
    <mergeCell ref="S5:V5"/>
    <mergeCell ref="Z5:AC5"/>
    <mergeCell ref="AG5:AJ5"/>
    <mergeCell ref="AN5:AQ5"/>
    <mergeCell ref="E17:F17"/>
    <mergeCell ref="G17:I17"/>
    <mergeCell ref="L17:M17"/>
    <mergeCell ref="N17:P17"/>
    <mergeCell ref="S17:T17"/>
    <mergeCell ref="U17:W17"/>
    <mergeCell ref="Z17:AA17"/>
    <mergeCell ref="AB17:AD17"/>
    <mergeCell ref="AG17:AH17"/>
    <mergeCell ref="AI17:AK17"/>
    <mergeCell ref="AN17:AO17"/>
    <mergeCell ref="AP17:AR17"/>
    <mergeCell ref="E18:F18"/>
    <mergeCell ref="G18:I18"/>
    <mergeCell ref="L18:M18"/>
    <mergeCell ref="N18:P18"/>
    <mergeCell ref="S18:T18"/>
    <mergeCell ref="U18:W18"/>
    <mergeCell ref="Z18:AA18"/>
    <mergeCell ref="AB18:AD18"/>
    <mergeCell ref="AG18:AH18"/>
    <mergeCell ref="AI18:AK18"/>
    <mergeCell ref="AN18:AO18"/>
    <mergeCell ref="AP18:AR18"/>
    <mergeCell ref="E20:F20"/>
    <mergeCell ref="L20:M20"/>
    <mergeCell ref="S20:T20"/>
    <mergeCell ref="Z20:AA20"/>
    <mergeCell ref="AG20:AH20"/>
    <mergeCell ref="AN20:AO20"/>
  </mergeCells>
  <conditionalFormatting sqref="D18 K18 R18 Y18 AF18 AM18">
    <cfRule type="cellIs" priority="2" operator="equal" aboveAverage="0" equalAverage="0" bottom="0" percent="0" rank="0" text="" dxfId="0">
      <formula>1</formula>
    </cfRule>
  </conditionalFormatting>
  <printOptions headings="false" gridLines="false" gridLinesSet="true" horizontalCentered="false" verticalCentered="false"/>
  <pageMargins left="0.315277777777778" right="0.118055555555556" top="0.0784722222222222" bottom="0.245138888888889" header="0.511811023622047" footer="0.0784722222222222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&amp;L&amp;12© CSSC-TSA Results&amp;R&amp;12Published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2" colorId="64" zoomScale="120" zoomScaleNormal="120" zoomScalePageLayoutView="100" workbookViewId="0">
      <selection pane="topLeft" activeCell="A2" activeCellId="0" sqref="A2"/>
    </sheetView>
  </sheetViews>
  <sheetFormatPr defaultColWidth="9.5078125" defaultRowHeight="12.75" zeroHeight="false" outlineLevelRow="0" outlineLevelCol="0"/>
  <cols>
    <col collapsed="false" customWidth="true" hidden="false" outlineLevel="0" max="1" min="1" style="2" width="1.27"/>
    <col collapsed="false" customWidth="true" hidden="false" outlineLevel="0" max="2" min="2" style="81" width="7.88"/>
    <col collapsed="false" customWidth="true" hidden="false" outlineLevel="0" max="3" min="3" style="82" width="18"/>
    <col collapsed="false" customWidth="true" hidden="false" outlineLevel="0" max="4" min="4" style="82" width="3.98"/>
    <col collapsed="false" customWidth="true" hidden="false" outlineLevel="0" max="5" min="5" style="2" width="5.57"/>
    <col collapsed="false" customWidth="true" hidden="false" outlineLevel="0" max="15" min="6" style="2" width="8.34"/>
    <col collapsed="false" customWidth="true" hidden="false" outlineLevel="0" max="16" min="16" style="2" width="55.97"/>
    <col collapsed="false" customWidth="true" hidden="false" outlineLevel="0" max="1024" min="1013" style="2" width="11.52"/>
  </cols>
  <sheetData>
    <row r="1" customFormat="false" ht="12.8" hidden="true" customHeight="false" outlineLevel="0" collapsed="false">
      <c r="A1" s="78"/>
      <c r="E1" s="78"/>
      <c r="F1" s="78" t="str">
        <f aca="false">IF(YEAR($F$15)&lt;&gt;YEAR($O$15),"Winter","Summer")</f>
        <v>Winter</v>
      </c>
      <c r="G1" s="78" t="str">
        <f aca="false">IF(YEAR($F$15)&lt;&gt;YEAR($O$15),CONCATENATE(YEAR($F$15),"/",RIGHT(YEAR($O$15),2)),YEAR($F$15))</f>
        <v>2024/25</v>
      </c>
      <c r="H1" s="78" t="n">
        <f aca="false">COUNTIF(F24:O24,"Y")</f>
        <v>0</v>
      </c>
      <c r="I1" s="78" t="e">
        <f aca="false">COUNTIF(#REF!,"Y")</f>
        <v>#REF!</v>
      </c>
      <c r="J1" s="78"/>
      <c r="K1" s="78"/>
      <c r="L1" s="78"/>
      <c r="M1" s="78"/>
      <c r="N1" s="78"/>
      <c r="O1" s="78"/>
      <c r="P1" s="78"/>
      <c r="ALY1" s="78"/>
      <c r="ALZ1" s="78"/>
      <c r="AMA1" s="78"/>
      <c r="AMB1" s="78"/>
      <c r="AMC1" s="78"/>
      <c r="AMD1" s="78"/>
      <c r="AME1" s="78"/>
      <c r="AMF1" s="78"/>
      <c r="AMG1" s="78"/>
      <c r="AMH1" s="78"/>
      <c r="AMI1" s="78"/>
      <c r="AMJ1" s="78"/>
    </row>
    <row r="2" customFormat="false" ht="7.45" hidden="false" customHeight="true" outlineLevel="0" collapsed="false">
      <c r="A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ALY2" s="78"/>
      <c r="ALZ2" s="78"/>
      <c r="AMA2" s="78"/>
      <c r="AMB2" s="78"/>
      <c r="AMC2" s="78"/>
      <c r="AMD2" s="78"/>
      <c r="AME2" s="78"/>
      <c r="AMF2" s="78"/>
      <c r="AMG2" s="78"/>
      <c r="AMH2" s="78"/>
      <c r="AMI2" s="78"/>
      <c r="AMJ2" s="78"/>
    </row>
    <row r="3" customFormat="false" ht="29.15" hidden="false" customHeight="false" outlineLevel="0" collapsed="false">
      <c r="A3" s="78"/>
      <c r="B3" s="83" t="s">
        <v>17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ALY3" s="78"/>
      <c r="ALZ3" s="78"/>
      <c r="AMA3" s="78"/>
      <c r="AMB3" s="78"/>
      <c r="AMC3" s="78"/>
      <c r="AMD3" s="78"/>
      <c r="AME3" s="78"/>
      <c r="AMF3" s="78"/>
      <c r="AMG3" s="78"/>
      <c r="AMH3" s="78"/>
      <c r="AMI3" s="78"/>
      <c r="AMJ3" s="78"/>
    </row>
    <row r="4" customFormat="false" ht="17.35" hidden="false" customHeight="false" outlineLevel="0" collapsed="false">
      <c r="A4" s="78"/>
      <c r="B4" s="84" t="str">
        <f aca="false">CONCATENATE("Rename this spreadsheet file as """, MID($F$1,1,1),"ISRR Div Y-Z"" where Y and Z are your div nos.")</f>
        <v>Rename this spreadsheet file as "WISRR Div Y-Z" where Y and Z are your div nos.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1"/>
      <c r="R4" s="81"/>
      <c r="S4" s="81"/>
      <c r="T4" s="81"/>
      <c r="U4" s="81"/>
      <c r="V4" s="81"/>
      <c r="ALY4" s="78"/>
      <c r="ALZ4" s="78"/>
      <c r="AMA4" s="78"/>
      <c r="AMB4" s="78"/>
      <c r="AMC4" s="78"/>
      <c r="AMD4" s="78"/>
      <c r="AME4" s="78"/>
      <c r="AMF4" s="78"/>
      <c r="AMG4" s="78"/>
      <c r="AMH4" s="78"/>
      <c r="AMI4" s="78"/>
      <c r="AMJ4" s="78"/>
    </row>
    <row r="5" customFormat="false" ht="17.35" hidden="false" customHeight="true" outlineLevel="0" collapsed="false">
      <c r="A5" s="78"/>
      <c r="B5" s="85" t="s">
        <v>18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ALY5" s="78"/>
      <c r="ALZ5" s="78"/>
      <c r="AMA5" s="78"/>
      <c r="AMB5" s="78"/>
      <c r="AMC5" s="78"/>
      <c r="AMD5" s="78"/>
      <c r="AME5" s="78"/>
      <c r="AMF5" s="78"/>
      <c r="AMG5" s="78"/>
      <c r="AMH5" s="78"/>
      <c r="AMI5" s="78"/>
      <c r="AMJ5" s="78"/>
    </row>
    <row r="6" customFormat="false" ht="17.35" hidden="false" customHeight="true" outlineLevel="0" collapsed="false">
      <c r="A6" s="78"/>
      <c r="B6" s="86" t="str">
        <f aca="true">CONCATENATE("Replace ""Y"" or ""Z"" in the division number cell (",SUBSTITUTE(CELL("address",D13),"$","")," and ",SUBSTITUTE(CELL("address",E13),"$",""),") with the appropriate division number (the title is then determined automatically).")</f>
        <v>Replace "Y" or "Z" in the division number cell (D13 and E13) with the appropriate division number (the title is then determined automatically).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ALY6" s="78"/>
      <c r="ALZ6" s="78"/>
      <c r="AMA6" s="78"/>
      <c r="AMB6" s="78"/>
      <c r="AMC6" s="78"/>
      <c r="AMD6" s="78"/>
      <c r="AME6" s="78"/>
      <c r="AMF6" s="78"/>
      <c r="AMG6" s="78"/>
      <c r="AMH6" s="78"/>
      <c r="AMI6" s="78"/>
      <c r="AMJ6" s="78"/>
    </row>
    <row r="7" customFormat="false" ht="17.35" hidden="false" customHeight="true" outlineLevel="0" collapsed="false">
      <c r="A7" s="78"/>
      <c r="B7" s="87" t="s">
        <v>19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ALY7" s="78"/>
      <c r="ALZ7" s="78"/>
      <c r="AMA7" s="78"/>
      <c r="AMB7" s="78"/>
      <c r="AMC7" s="78"/>
      <c r="AMD7" s="78"/>
      <c r="AME7" s="78"/>
      <c r="AMF7" s="78"/>
      <c r="AMG7" s="78"/>
      <c r="AMH7" s="78"/>
      <c r="AMI7" s="78"/>
      <c r="AMJ7" s="78"/>
    </row>
    <row r="8" customFormat="false" ht="17.35" hidden="false" customHeight="true" outlineLevel="0" collapsed="false">
      <c r="A8" s="78"/>
      <c r="B8" s="88" t="s">
        <v>20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ALY8" s="78"/>
      <c r="ALZ8" s="78"/>
      <c r="AMA8" s="78"/>
      <c r="AMB8" s="78"/>
      <c r="AMC8" s="78"/>
      <c r="AMD8" s="78"/>
      <c r="AME8" s="78"/>
      <c r="AMF8" s="78"/>
      <c r="AMG8" s="78"/>
      <c r="AMH8" s="78"/>
      <c r="AMI8" s="78"/>
      <c r="AMJ8" s="78"/>
    </row>
    <row r="9" customFormat="false" ht="32.8" hidden="false" customHeight="true" outlineLevel="0" collapsed="false">
      <c r="A9" s="78"/>
      <c r="B9" s="87" t="s">
        <v>21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ALY9" s="78"/>
      <c r="ALZ9" s="78"/>
      <c r="AMA9" s="78"/>
      <c r="AMB9" s="78"/>
      <c r="AMC9" s="78"/>
      <c r="AMD9" s="78"/>
      <c r="AME9" s="78"/>
      <c r="AMF9" s="78"/>
      <c r="AMG9" s="78"/>
      <c r="AMH9" s="78"/>
      <c r="AMI9" s="78"/>
      <c r="AMJ9" s="78"/>
    </row>
    <row r="10" customFormat="false" ht="48.5" hidden="false" customHeight="false" outlineLevel="0" collapsed="false">
      <c r="A10" s="78"/>
      <c r="B10" s="86" t="str">
        <f aca="false">CONCATENATE("After each round is complete, select the result sheet and menu File &gt; Export &gt; PDF. Ensure the range is “selected sheets” then click Export. Save the file as ", MID($F$1,1,1),"ISRR Div Y-Z.pdf where Y and Z are your div nos. Email the pdf to the CSSC TSA Results address (or upload through the web site). Please don't send this spreadsheet.")</f>
        <v>After each round is complete, select the result sheet and menu File &gt; Export &gt; PDF. Ensure the range is “selected sheets” then click Export. Save the file as WISRR Div Y-Z.pdf where Y and Z are your div nos. Email the pdf to the CSSC TSA Results address (or upload through the web site). Please don't send this spreadsheet.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</row>
    <row r="11" customFormat="false" ht="17.35" hidden="false" customHeight="false" outlineLevel="0" collapsed="false">
      <c r="A11" s="78"/>
      <c r="B11" s="89" t="str">
        <f aca="false">CONCATENATE("You can hide these ",ROW($B$11)-ROW($B$4)+2," rows if you don’t need the instructions any more.")</f>
        <v>You can hide these 9 rows if you don’t need the instructions any more.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</row>
    <row r="12" customFormat="false" ht="12.8" hidden="false" customHeight="false" outlineLevel="0" collapsed="false">
      <c r="A12" s="78"/>
      <c r="B12" s="2"/>
      <c r="C12" s="2"/>
      <c r="D12" s="2"/>
    </row>
    <row r="13" customFormat="false" ht="20.1" hidden="false" customHeight="true" outlineLevel="0" collapsed="false">
      <c r="A13" s="78"/>
      <c r="C13" s="90" t="s">
        <v>22</v>
      </c>
      <c r="D13" s="91" t="s">
        <v>23</v>
      </c>
      <c r="E13" s="91" t="s">
        <v>24</v>
      </c>
      <c r="F13" s="92" t="str">
        <f aca="false">CONCATENATE("CSSC TSA ",UPPER($F$1)," ",$G$1," ISRR Div ",$D$13," and ",$E$13)</f>
        <v>CSSC TSA WINTER 2024/25 ISRR Div Y and Z</v>
      </c>
      <c r="G13" s="92"/>
      <c r="H13" s="92"/>
      <c r="I13" s="92"/>
      <c r="J13" s="92"/>
      <c r="K13" s="92"/>
      <c r="L13" s="92"/>
      <c r="M13" s="92"/>
      <c r="N13" s="92"/>
      <c r="O13" s="92"/>
    </row>
    <row r="14" customFormat="false" ht="12.8" hidden="false" customHeight="false" outlineLevel="0" collapsed="false">
      <c r="A14" s="78"/>
      <c r="F14" s="93" t="s">
        <v>25</v>
      </c>
      <c r="G14" s="93"/>
      <c r="H14" s="93"/>
      <c r="I14" s="93"/>
      <c r="J14" s="93"/>
      <c r="K14" s="93"/>
      <c r="L14" s="93"/>
      <c r="M14" s="93"/>
      <c r="N14" s="93"/>
      <c r="O14" s="93"/>
    </row>
    <row r="15" customFormat="false" ht="12.8" hidden="false" customHeight="false" outlineLevel="0" collapsed="false">
      <c r="A15" s="78"/>
      <c r="C15" s="94" t="s">
        <v>26</v>
      </c>
      <c r="D15" s="94"/>
      <c r="E15" s="94"/>
      <c r="F15" s="95" t="n">
        <v>45586</v>
      </c>
      <c r="G15" s="95" t="n">
        <v>45600</v>
      </c>
      <c r="H15" s="95" t="n">
        <v>45614</v>
      </c>
      <c r="I15" s="95" t="n">
        <v>45628</v>
      </c>
      <c r="J15" s="95" t="n">
        <v>45642</v>
      </c>
      <c r="K15" s="95" t="n">
        <v>45663</v>
      </c>
      <c r="L15" s="95" t="n">
        <v>45677</v>
      </c>
      <c r="M15" s="95" t="n">
        <v>45691</v>
      </c>
      <c r="N15" s="95" t="n">
        <v>45705</v>
      </c>
      <c r="O15" s="95" t="n">
        <v>45719</v>
      </c>
    </row>
    <row r="16" customFormat="false" ht="12.8" hidden="false" customHeight="false" outlineLevel="0" collapsed="false">
      <c r="B16" s="96"/>
      <c r="C16" s="94" t="s">
        <v>27</v>
      </c>
      <c r="D16" s="94"/>
      <c r="E16" s="94"/>
      <c r="F16" s="97" t="n">
        <f aca="false">F15+5</f>
        <v>45591</v>
      </c>
      <c r="G16" s="97" t="n">
        <f aca="false">G15+5</f>
        <v>45605</v>
      </c>
      <c r="H16" s="97" t="n">
        <f aca="false">H15+5</f>
        <v>45619</v>
      </c>
      <c r="I16" s="97" t="n">
        <f aca="false">I15+5</f>
        <v>45633</v>
      </c>
      <c r="J16" s="97" t="n">
        <f aca="false">J15+5</f>
        <v>45647</v>
      </c>
      <c r="K16" s="97" t="n">
        <f aca="false">K15+5</f>
        <v>45668</v>
      </c>
      <c r="L16" s="97" t="n">
        <f aca="false">L15+5</f>
        <v>45682</v>
      </c>
      <c r="M16" s="97" t="n">
        <f aca="false">M15+5</f>
        <v>45696</v>
      </c>
      <c r="N16" s="97" t="n">
        <f aca="false">N15+5</f>
        <v>45710</v>
      </c>
      <c r="O16" s="97" t="n">
        <f aca="false">O15+5</f>
        <v>45724</v>
      </c>
    </row>
    <row r="17" customFormat="false" ht="18" hidden="false" customHeight="true" outlineLevel="0" collapsed="false">
      <c r="B17" s="98" t="s">
        <v>0</v>
      </c>
      <c r="C17" s="99" t="s">
        <v>28</v>
      </c>
      <c r="D17" s="99" t="s">
        <v>29</v>
      </c>
      <c r="E17" s="100" t="s">
        <v>30</v>
      </c>
      <c r="F17" s="101" t="n">
        <v>1</v>
      </c>
      <c r="G17" s="101" t="n">
        <v>2</v>
      </c>
      <c r="H17" s="101" t="n">
        <v>3</v>
      </c>
      <c r="I17" s="101" t="n">
        <v>4</v>
      </c>
      <c r="J17" s="101" t="n">
        <v>5</v>
      </c>
      <c r="K17" s="101" t="n">
        <v>6</v>
      </c>
      <c r="L17" s="101" t="n">
        <v>7</v>
      </c>
      <c r="M17" s="101" t="n">
        <v>8</v>
      </c>
      <c r="N17" s="101" t="n">
        <v>9</v>
      </c>
      <c r="O17" s="102" t="n">
        <v>10</v>
      </c>
    </row>
    <row r="18" customFormat="false" ht="18" hidden="false" customHeight="true" outlineLevel="0" collapsed="false">
      <c r="B18" s="103"/>
      <c r="C18" s="104"/>
      <c r="D18" s="105"/>
      <c r="E18" s="106"/>
      <c r="F18" s="107"/>
      <c r="G18" s="107"/>
      <c r="H18" s="107"/>
      <c r="I18" s="107"/>
      <c r="J18" s="107"/>
      <c r="K18" s="107"/>
      <c r="L18" s="107"/>
      <c r="M18" s="107"/>
      <c r="N18" s="107"/>
      <c r="O18" s="107"/>
    </row>
    <row r="19" customFormat="false" ht="18" hidden="false" customHeight="true" outlineLevel="0" collapsed="false">
      <c r="B19" s="108"/>
      <c r="C19" s="109"/>
      <c r="D19" s="110"/>
      <c r="E19" s="111"/>
      <c r="F19" s="107"/>
      <c r="G19" s="107"/>
      <c r="H19" s="107"/>
      <c r="I19" s="107"/>
      <c r="J19" s="107"/>
      <c r="K19" s="107"/>
      <c r="L19" s="107"/>
      <c r="M19" s="107"/>
      <c r="N19" s="107"/>
      <c r="O19" s="107"/>
    </row>
    <row r="20" customFormat="false" ht="18" hidden="false" customHeight="true" outlineLevel="0" collapsed="false">
      <c r="B20" s="108"/>
      <c r="C20" s="109"/>
      <c r="D20" s="110"/>
      <c r="E20" s="111"/>
      <c r="F20" s="107"/>
      <c r="G20" s="107"/>
      <c r="H20" s="107"/>
      <c r="I20" s="107"/>
      <c r="J20" s="107"/>
      <c r="K20" s="107"/>
      <c r="L20" s="107"/>
      <c r="M20" s="107"/>
      <c r="N20" s="107"/>
      <c r="O20" s="107"/>
    </row>
    <row r="21" customFormat="false" ht="18" hidden="false" customHeight="true" outlineLevel="0" collapsed="false">
      <c r="B21" s="108"/>
      <c r="C21" s="109"/>
      <c r="D21" s="110"/>
      <c r="E21" s="111"/>
      <c r="F21" s="107"/>
      <c r="G21" s="107"/>
      <c r="H21" s="107"/>
      <c r="I21" s="107"/>
      <c r="J21" s="107"/>
      <c r="K21" s="107"/>
      <c r="L21" s="107"/>
      <c r="M21" s="107"/>
      <c r="N21" s="107"/>
      <c r="O21" s="107"/>
    </row>
    <row r="22" customFormat="false" ht="18" hidden="false" customHeight="true" outlineLevel="0" collapsed="false">
      <c r="B22" s="108"/>
      <c r="C22" s="109"/>
      <c r="D22" s="110"/>
      <c r="E22" s="111"/>
      <c r="F22" s="107"/>
      <c r="G22" s="107"/>
      <c r="H22" s="107"/>
      <c r="I22" s="107"/>
      <c r="J22" s="107"/>
      <c r="K22" s="107"/>
      <c r="L22" s="107"/>
      <c r="M22" s="107"/>
      <c r="N22" s="107"/>
      <c r="O22" s="107"/>
    </row>
    <row r="23" customFormat="false" ht="18" hidden="false" customHeight="true" outlineLevel="0" collapsed="false">
      <c r="B23" s="112"/>
      <c r="C23" s="109"/>
      <c r="D23" s="113"/>
      <c r="E23" s="114"/>
      <c r="F23" s="107"/>
      <c r="G23" s="107"/>
      <c r="H23" s="107"/>
      <c r="I23" s="107"/>
      <c r="J23" s="107"/>
      <c r="K23" s="107"/>
      <c r="L23" s="107"/>
      <c r="M23" s="107"/>
      <c r="N23" s="107"/>
      <c r="O23" s="107"/>
    </row>
    <row r="24" customFormat="false" ht="12.8" hidden="false" customHeight="false" outlineLevel="0" collapsed="false">
      <c r="B24" s="115"/>
      <c r="C24" s="99" t="s">
        <v>31</v>
      </c>
      <c r="D24" s="99"/>
      <c r="E24" s="99"/>
      <c r="F24" s="116" t="str">
        <f aca="true">IF(F$16&lt;TODAY(),"Y","")</f>
        <v/>
      </c>
      <c r="G24" s="116" t="str">
        <f aca="true">IF(G$16&lt;TODAY(),"Y","")</f>
        <v/>
      </c>
      <c r="H24" s="116" t="str">
        <f aca="true">IF(H$16&lt;TODAY(),"Y","")</f>
        <v/>
      </c>
      <c r="I24" s="116" t="str">
        <f aca="true">IF(I$16&lt;TODAY(),"Y","")</f>
        <v/>
      </c>
      <c r="J24" s="116" t="str">
        <f aca="true">IF(J$16&lt;TODAY(),"Y","")</f>
        <v/>
      </c>
      <c r="K24" s="116" t="str">
        <f aca="true">IF(K$16&lt;TODAY(),"Y","")</f>
        <v/>
      </c>
      <c r="L24" s="116" t="str">
        <f aca="true">IF(L$16&lt;TODAY(),"Y","")</f>
        <v/>
      </c>
      <c r="M24" s="116" t="str">
        <f aca="true">IF(M$16&lt;TODAY(),"Y","")</f>
        <v/>
      </c>
      <c r="N24" s="116" t="str">
        <f aca="true">IF(N$16&lt;TODAY(),"Y","")</f>
        <v/>
      </c>
      <c r="O24" s="116" t="str">
        <f aca="true">IF(O$16&lt;TODAY(),"Y","")</f>
        <v/>
      </c>
      <c r="Q24" s="117"/>
      <c r="R24" s="117"/>
    </row>
    <row r="25" customFormat="false" ht="46.25" hidden="false" customHeight="true" outlineLevel="0" collapsed="false">
      <c r="B25" s="118" t="s">
        <v>32</v>
      </c>
      <c r="C25" s="118"/>
      <c r="D25" s="118"/>
      <c r="E25" s="118"/>
      <c r="Q25" s="119"/>
      <c r="R25" s="119"/>
    </row>
    <row r="26" customFormat="false" ht="12.75" hidden="false" customHeight="false" outlineLevel="0" collapsed="false">
      <c r="C26" s="2"/>
      <c r="D26" s="78"/>
    </row>
    <row r="27" customFormat="false" ht="12.75" hidden="false" customHeight="false" outlineLevel="0" collapsed="false">
      <c r="C27" s="2"/>
      <c r="D27" s="78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">
    <mergeCell ref="B3:P3"/>
    <mergeCell ref="B4:P4"/>
    <mergeCell ref="B5:P5"/>
    <mergeCell ref="B6:P6"/>
    <mergeCell ref="B7:P7"/>
    <mergeCell ref="B8:P8"/>
    <mergeCell ref="B9:P9"/>
    <mergeCell ref="B10:P10"/>
    <mergeCell ref="B11:P11"/>
    <mergeCell ref="F13:O13"/>
    <mergeCell ref="F14:O14"/>
    <mergeCell ref="C15:E15"/>
    <mergeCell ref="C16:E16"/>
    <mergeCell ref="C24:E24"/>
    <mergeCell ref="B25:E25"/>
  </mergeCells>
  <conditionalFormatting sqref="F24:O24">
    <cfRule type="cellIs" priority="2" operator="equal" aboveAverage="0" equalAverage="0" bottom="0" percent="0" rank="0" text="" dxfId="1">
      <formula>"Y"</formula>
    </cfRule>
  </conditionalFormatting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LibreOffice/24.2.5.2$Windows_X86_64 LibreOffice_project/bffef4ea93e59bebbeaf7f431bb02b1a39ee8a59</Application>
  <AppVersion>15.0000</AppVersion>
  <Company>Abingdon Communications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2006-06-01T10:25:00Z</dcterms:created>
  <dc:creator>Trevor Langridge</dc:creator>
  <dc:description/>
  <dc:language>en-GB</dc:language>
  <cp:lastModifiedBy/>
  <cp:lastPrinted>2020-11-23T21:27:00Z</cp:lastPrinted>
  <dcterms:modified xsi:type="dcterms:W3CDTF">2024-09-11T21:15:22Z</dcterms:modified>
  <cp:revision>121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1033-11.2.0.9937</vt:lpwstr>
  </property>
</Properties>
</file>